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4940" windowHeight="9030" activeTab="1"/>
  </bookViews>
  <sheets>
    <sheet name="приложение 2" sheetId="5" r:id="rId1"/>
    <sheet name="приложение 3" sheetId="1" r:id="rId2"/>
  </sheets>
  <externalReferences>
    <externalReference r:id="rId3"/>
  </externalReferences>
  <definedNames>
    <definedName name="_xlnm._FilterDatabase" localSheetId="1" hidden="1">'приложение 3'!$A$7:$K$1217</definedName>
    <definedName name="_xlnm.Print_Area" localSheetId="0">'приложение 2'!$A$1:$I$445</definedName>
  </definedNames>
  <calcPr calcId="145621"/>
</workbook>
</file>

<file path=xl/calcChain.xml><?xml version="1.0" encoding="utf-8"?>
<calcChain xmlns="http://schemas.openxmlformats.org/spreadsheetml/2006/main">
  <c r="J1088" i="1" l="1"/>
  <c r="J1087" i="1"/>
  <c r="J1086" i="1"/>
  <c r="J1054" i="1"/>
  <c r="J1053" i="1"/>
  <c r="J1052" i="1"/>
  <c r="J1051" i="1"/>
  <c r="J1050" i="1"/>
  <c r="J1049" i="1"/>
  <c r="J1040" i="1"/>
  <c r="J1039" i="1"/>
  <c r="J977" i="1"/>
  <c r="H252" i="5"/>
  <c r="H225" i="5" l="1"/>
  <c r="H224" i="5"/>
  <c r="H135" i="5"/>
  <c r="H133" i="5"/>
  <c r="H87" i="5"/>
  <c r="H86" i="5"/>
  <c r="H432" i="5"/>
  <c r="H431" i="5"/>
  <c r="H342" i="5"/>
  <c r="H341" i="5"/>
  <c r="H340" i="5"/>
  <c r="H339" i="5"/>
  <c r="H338" i="5"/>
  <c r="H337" i="5"/>
  <c r="H336" i="5"/>
  <c r="H335" i="5"/>
  <c r="H334" i="5"/>
  <c r="H321" i="5"/>
  <c r="H320" i="5"/>
  <c r="H319" i="5"/>
  <c r="H311" i="5"/>
  <c r="H310" i="5"/>
  <c r="H309" i="5"/>
  <c r="H308" i="5"/>
  <c r="H307" i="5"/>
  <c r="H287" i="5"/>
  <c r="H286" i="5"/>
  <c r="H280" i="5"/>
  <c r="H279" i="5"/>
  <c r="H272" i="5"/>
  <c r="H271" i="5"/>
  <c r="H259" i="5"/>
  <c r="H258" i="5"/>
  <c r="H257" i="5"/>
  <c r="H256" i="5"/>
  <c r="H203" i="5"/>
  <c r="H202" i="5"/>
  <c r="H201" i="5"/>
  <c r="H200" i="5"/>
  <c r="G391" i="5"/>
  <c r="F391" i="5"/>
  <c r="E391" i="5"/>
  <c r="G388" i="5"/>
  <c r="F388" i="5"/>
  <c r="E388" i="5"/>
  <c r="I391" i="5"/>
  <c r="H391" i="5"/>
  <c r="G438" i="5"/>
  <c r="F438" i="5"/>
  <c r="I438" i="5" s="1"/>
  <c r="E438" i="5"/>
  <c r="G436" i="5"/>
  <c r="G435" i="5" s="1"/>
  <c r="F436" i="5"/>
  <c r="F435" i="5" s="1"/>
  <c r="E436" i="5"/>
  <c r="E435" i="5" s="1"/>
  <c r="G390" i="5"/>
  <c r="F390" i="5"/>
  <c r="E390" i="5"/>
  <c r="G389" i="5"/>
  <c r="F389" i="5"/>
  <c r="E389" i="5"/>
  <c r="E342" i="5"/>
  <c r="G304" i="5"/>
  <c r="F304" i="5"/>
  <c r="G302" i="5"/>
  <c r="F302" i="5"/>
  <c r="G255" i="5"/>
  <c r="H255" i="5" s="1"/>
  <c r="F255" i="5"/>
  <c r="F254" i="5" s="1"/>
  <c r="E255" i="5"/>
  <c r="E254" i="5" s="1"/>
  <c r="G225" i="5"/>
  <c r="F225" i="5"/>
  <c r="G219" i="5"/>
  <c r="F219" i="5"/>
  <c r="G217" i="5"/>
  <c r="G106" i="5"/>
  <c r="F106" i="5"/>
  <c r="F105" i="5" s="1"/>
  <c r="E106" i="5"/>
  <c r="E105" i="5" s="1"/>
  <c r="H438" i="5" l="1"/>
  <c r="I435" i="5"/>
  <c r="I436" i="5"/>
  <c r="I255" i="5"/>
  <c r="G254" i="5"/>
  <c r="I106" i="5"/>
  <c r="H219" i="5"/>
  <c r="I219" i="5"/>
  <c r="G105" i="5"/>
  <c r="H106" i="5"/>
  <c r="I1046" i="1"/>
  <c r="H1046" i="1"/>
  <c r="G1046" i="1"/>
  <c r="I740" i="1"/>
  <c r="H740" i="1"/>
  <c r="G740" i="1"/>
  <c r="K743" i="1"/>
  <c r="J743" i="1"/>
  <c r="I1087" i="1"/>
  <c r="I1086" i="1" s="1"/>
  <c r="I1085" i="1" s="1"/>
  <c r="H1087" i="1"/>
  <c r="H1086" i="1" s="1"/>
  <c r="H1085" i="1" s="1"/>
  <c r="H1084" i="1" s="1"/>
  <c r="G1087" i="1"/>
  <c r="G1086" i="1" s="1"/>
  <c r="G1085" i="1" s="1"/>
  <c r="G1084" i="1" s="1"/>
  <c r="I1053" i="1"/>
  <c r="I1052" i="1" s="1"/>
  <c r="I1051" i="1" s="1"/>
  <c r="I1050" i="1" s="1"/>
  <c r="I1049" i="1" s="1"/>
  <c r="H1053" i="1"/>
  <c r="H1052" i="1" s="1"/>
  <c r="H1051" i="1" s="1"/>
  <c r="H1050" i="1" s="1"/>
  <c r="H1049" i="1" s="1"/>
  <c r="G1053" i="1"/>
  <c r="G1052" i="1" s="1"/>
  <c r="G1051" i="1" s="1"/>
  <c r="G1050" i="1" s="1"/>
  <c r="G1049" i="1" s="1"/>
  <c r="G1043" i="1"/>
  <c r="G1042" i="1" s="1"/>
  <c r="G1041" i="1" s="1"/>
  <c r="I1039" i="1"/>
  <c r="H1039" i="1"/>
  <c r="I1037" i="1"/>
  <c r="H1037" i="1"/>
  <c r="G1037" i="1"/>
  <c r="H1033" i="1"/>
  <c r="H1032" i="1" s="1"/>
  <c r="H1031" i="1" s="1"/>
  <c r="G1033" i="1"/>
  <c r="G1032" i="1" s="1"/>
  <c r="G1031" i="1" s="1"/>
  <c r="J1006" i="1"/>
  <c r="J1005" i="1"/>
  <c r="I1004" i="1"/>
  <c r="I1003" i="1" s="1"/>
  <c r="J1003" i="1" s="1"/>
  <c r="H1004" i="1"/>
  <c r="H1003" i="1" s="1"/>
  <c r="J1002" i="1"/>
  <c r="J1000" i="1"/>
  <c r="I1001" i="1"/>
  <c r="I1000" i="1" s="1"/>
  <c r="H1001" i="1"/>
  <c r="H1000" i="1" s="1"/>
  <c r="G1000" i="1"/>
  <c r="G1001" i="1"/>
  <c r="K946" i="1"/>
  <c r="J946" i="1"/>
  <c r="I945" i="1"/>
  <c r="J945" i="1" s="1"/>
  <c r="H945" i="1"/>
  <c r="H944" i="1"/>
  <c r="H943" i="1" s="1"/>
  <c r="H942" i="1" s="1"/>
  <c r="G945" i="1"/>
  <c r="G944" i="1" s="1"/>
  <c r="G943" i="1" s="1"/>
  <c r="G942" i="1" s="1"/>
  <c r="K931" i="1"/>
  <c r="J931" i="1"/>
  <c r="I930" i="1"/>
  <c r="H930" i="1"/>
  <c r="J930" i="1" s="1"/>
  <c r="G930" i="1"/>
  <c r="K920" i="1"/>
  <c r="I919" i="1"/>
  <c r="I918" i="1" s="1"/>
  <c r="I917" i="1" s="1"/>
  <c r="H919" i="1"/>
  <c r="H918" i="1" s="1"/>
  <c r="H917" i="1" s="1"/>
  <c r="G919" i="1"/>
  <c r="G918" i="1" s="1"/>
  <c r="G917" i="1" s="1"/>
  <c r="K916" i="1"/>
  <c r="J916" i="1"/>
  <c r="J915" i="1"/>
  <c r="I915" i="1"/>
  <c r="I914" i="1" s="1"/>
  <c r="H915" i="1"/>
  <c r="K915" i="1" s="1"/>
  <c r="G915" i="1"/>
  <c r="G914" i="1" s="1"/>
  <c r="G912" i="1"/>
  <c r="I907" i="1"/>
  <c r="H907" i="1"/>
  <c r="K906" i="1"/>
  <c r="J906" i="1"/>
  <c r="K904" i="1"/>
  <c r="J904" i="1"/>
  <c r="I905" i="1"/>
  <c r="K905" i="1" s="1"/>
  <c r="H905" i="1"/>
  <c r="I903" i="1"/>
  <c r="K903" i="1" s="1"/>
  <c r="H903" i="1"/>
  <c r="J897" i="1"/>
  <c r="I896" i="1"/>
  <c r="H896" i="1"/>
  <c r="J895" i="1"/>
  <c r="I894" i="1"/>
  <c r="J894" i="1" s="1"/>
  <c r="H894" i="1"/>
  <c r="G878" i="1"/>
  <c r="G877" i="1" s="1"/>
  <c r="G876" i="1" s="1"/>
  <c r="I857" i="1"/>
  <c r="H857" i="1"/>
  <c r="G844" i="1"/>
  <c r="K845" i="1"/>
  <c r="J845" i="1"/>
  <c r="K844" i="1"/>
  <c r="J844" i="1"/>
  <c r="K843" i="1"/>
  <c r="J843" i="1"/>
  <c r="K842" i="1"/>
  <c r="J842" i="1"/>
  <c r="K841" i="1"/>
  <c r="J841" i="1"/>
  <c r="I840" i="1"/>
  <c r="I839" i="1" s="1"/>
  <c r="H840" i="1"/>
  <c r="K840" i="1" s="1"/>
  <c r="G840" i="1"/>
  <c r="K832" i="1"/>
  <c r="J832" i="1"/>
  <c r="I831" i="1"/>
  <c r="I830" i="1" s="1"/>
  <c r="I829" i="1" s="1"/>
  <c r="I828" i="1" s="1"/>
  <c r="J828" i="1" s="1"/>
  <c r="H831" i="1"/>
  <c r="H830" i="1" s="1"/>
  <c r="H829" i="1" s="1"/>
  <c r="H828" i="1" s="1"/>
  <c r="G831" i="1"/>
  <c r="G830" i="1" s="1"/>
  <c r="G829" i="1" s="1"/>
  <c r="G828" i="1" s="1"/>
  <c r="K796" i="1"/>
  <c r="J796" i="1"/>
  <c r="I795" i="1"/>
  <c r="H795" i="1"/>
  <c r="G795" i="1"/>
  <c r="K770" i="1"/>
  <c r="J770" i="1"/>
  <c r="I769" i="1"/>
  <c r="H769" i="1"/>
  <c r="K762" i="1"/>
  <c r="J762" i="1"/>
  <c r="I761" i="1"/>
  <c r="H761" i="1"/>
  <c r="I254" i="5" l="1"/>
  <c r="H254" i="5"/>
  <c r="H105" i="5"/>
  <c r="I105" i="5"/>
  <c r="J905" i="1"/>
  <c r="K917" i="1"/>
  <c r="K945" i="1"/>
  <c r="J1004" i="1"/>
  <c r="H914" i="1"/>
  <c r="I893" i="1"/>
  <c r="J896" i="1"/>
  <c r="J903" i="1"/>
  <c r="I944" i="1"/>
  <c r="J1001" i="1"/>
  <c r="I1084" i="1"/>
  <c r="K1085" i="1"/>
  <c r="J1085" i="1"/>
  <c r="K930" i="1"/>
  <c r="K919" i="1"/>
  <c r="K918" i="1"/>
  <c r="K828" i="1"/>
  <c r="K829" i="1"/>
  <c r="K857" i="1"/>
  <c r="J831" i="1"/>
  <c r="H893" i="1"/>
  <c r="J893" i="1" s="1"/>
  <c r="I838" i="1"/>
  <c r="K761" i="1"/>
  <c r="K769" i="1"/>
  <c r="J829" i="1"/>
  <c r="K830" i="1"/>
  <c r="J840" i="1"/>
  <c r="H839" i="1"/>
  <c r="G839" i="1"/>
  <c r="G838" i="1" s="1"/>
  <c r="G837" i="1" s="1"/>
  <c r="G836" i="1" s="1"/>
  <c r="J857" i="1"/>
  <c r="J830" i="1"/>
  <c r="K831" i="1"/>
  <c r="J769" i="1"/>
  <c r="J761" i="1"/>
  <c r="F93" i="5"/>
  <c r="G93" i="5"/>
  <c r="E93" i="5"/>
  <c r="F92" i="5"/>
  <c r="G92" i="5"/>
  <c r="E92" i="5"/>
  <c r="F91" i="5"/>
  <c r="G91" i="5"/>
  <c r="E91" i="5"/>
  <c r="F90" i="5"/>
  <c r="G90" i="5"/>
  <c r="E90" i="5"/>
  <c r="F89" i="5"/>
  <c r="G89" i="5"/>
  <c r="E89" i="5"/>
  <c r="F87" i="5"/>
  <c r="G87" i="5"/>
  <c r="E87" i="5"/>
  <c r="E78" i="5"/>
  <c r="E77" i="5"/>
  <c r="G74" i="5"/>
  <c r="F83" i="5"/>
  <c r="G82" i="5"/>
  <c r="F82" i="5"/>
  <c r="G80" i="5"/>
  <c r="F80" i="5"/>
  <c r="G79" i="5"/>
  <c r="F79" i="5"/>
  <c r="G78" i="5"/>
  <c r="F78" i="5"/>
  <c r="G77" i="5"/>
  <c r="F77" i="5"/>
  <c r="F74" i="5"/>
  <c r="G73" i="5"/>
  <c r="F73" i="5"/>
  <c r="G69" i="5"/>
  <c r="F69" i="5"/>
  <c r="G68" i="5"/>
  <c r="F68" i="5"/>
  <c r="G65" i="5"/>
  <c r="F65" i="5"/>
  <c r="G62" i="5"/>
  <c r="F62" i="5"/>
  <c r="G44" i="5"/>
  <c r="F44" i="5"/>
  <c r="G41" i="5"/>
  <c r="F41" i="5"/>
  <c r="G36" i="5"/>
  <c r="F36" i="5"/>
  <c r="G34" i="5"/>
  <c r="F34" i="5"/>
  <c r="G48" i="5"/>
  <c r="F48" i="5"/>
  <c r="G47" i="5"/>
  <c r="F47" i="5"/>
  <c r="G46" i="5"/>
  <c r="F46" i="5"/>
  <c r="G58" i="5"/>
  <c r="F58" i="5"/>
  <c r="F57" i="5"/>
  <c r="G57" i="5"/>
  <c r="E57" i="5"/>
  <c r="G56" i="5"/>
  <c r="F56" i="5"/>
  <c r="F39" i="5"/>
  <c r="G39" i="5"/>
  <c r="E39" i="5"/>
  <c r="G38" i="5"/>
  <c r="F38" i="5"/>
  <c r="E38" i="5"/>
  <c r="H41" i="1"/>
  <c r="I41" i="1"/>
  <c r="G41" i="1"/>
  <c r="K33" i="1"/>
  <c r="K35" i="1"/>
  <c r="H36" i="1"/>
  <c r="I36" i="1"/>
  <c r="G36" i="1"/>
  <c r="H32" i="1"/>
  <c r="I32" i="1"/>
  <c r="G32" i="1"/>
  <c r="H34" i="1"/>
  <c r="I34" i="1"/>
  <c r="G34" i="1"/>
  <c r="K55" i="1"/>
  <c r="J55" i="1"/>
  <c r="H54" i="1"/>
  <c r="I54" i="1"/>
  <c r="G54" i="1"/>
  <c r="G30" i="5"/>
  <c r="F30" i="5"/>
  <c r="G29" i="5"/>
  <c r="F29" i="5"/>
  <c r="I943" i="1" l="1"/>
  <c r="K944" i="1"/>
  <c r="J944" i="1"/>
  <c r="J1084" i="1"/>
  <c r="K1084" i="1"/>
  <c r="K41" i="1"/>
  <c r="K54" i="1"/>
  <c r="K34" i="1"/>
  <c r="J32" i="1"/>
  <c r="J36" i="1"/>
  <c r="K839" i="1"/>
  <c r="H838" i="1"/>
  <c r="H837" i="1" s="1"/>
  <c r="H836" i="1" s="1"/>
  <c r="I837" i="1"/>
  <c r="J839" i="1"/>
  <c r="J34" i="1"/>
  <c r="K32" i="1"/>
  <c r="K36" i="1"/>
  <c r="J54" i="1"/>
  <c r="F37" i="5"/>
  <c r="E37" i="5"/>
  <c r="I38" i="5"/>
  <c r="H39" i="5"/>
  <c r="H38" i="5"/>
  <c r="I39" i="5"/>
  <c r="G37" i="5"/>
  <c r="F26" i="5"/>
  <c r="F25" i="5" s="1"/>
  <c r="G26" i="5"/>
  <c r="G25" i="5" s="1"/>
  <c r="E26" i="5"/>
  <c r="E25" i="5" s="1"/>
  <c r="F24" i="5"/>
  <c r="F23" i="5" s="1"/>
  <c r="G24" i="5"/>
  <c r="G23" i="5" s="1"/>
  <c r="E24" i="5"/>
  <c r="E23" i="5" s="1"/>
  <c r="F22" i="5"/>
  <c r="F21" i="5" s="1"/>
  <c r="G22" i="5"/>
  <c r="G21" i="5" s="1"/>
  <c r="E22" i="5"/>
  <c r="E21" i="5" s="1"/>
  <c r="F20" i="5"/>
  <c r="F19" i="5" s="1"/>
  <c r="G20" i="5"/>
  <c r="G19" i="5" s="1"/>
  <c r="E20" i="5"/>
  <c r="E19" i="5" s="1"/>
  <c r="E79" i="5"/>
  <c r="J22" i="1"/>
  <c r="J90" i="1"/>
  <c r="J92" i="1"/>
  <c r="J94" i="1"/>
  <c r="H15" i="1"/>
  <c r="H14" i="1" s="1"/>
  <c r="I15" i="1"/>
  <c r="I14" i="1" s="1"/>
  <c r="H104" i="1"/>
  <c r="I104" i="1"/>
  <c r="G104" i="1"/>
  <c r="J107" i="1"/>
  <c r="K107" i="1"/>
  <c r="H71" i="1"/>
  <c r="I71" i="1"/>
  <c r="J59" i="1"/>
  <c r="J60" i="1"/>
  <c r="K56" i="1"/>
  <c r="J56" i="1"/>
  <c r="J45" i="1"/>
  <c r="K42" i="1"/>
  <c r="J37" i="1"/>
  <c r="K37" i="1"/>
  <c r="J35" i="1"/>
  <c r="J33" i="1"/>
  <c r="J838" i="1" l="1"/>
  <c r="I942" i="1"/>
  <c r="K943" i="1"/>
  <c r="J943" i="1"/>
  <c r="K838" i="1"/>
  <c r="I836" i="1"/>
  <c r="K837" i="1"/>
  <c r="J837" i="1"/>
  <c r="I25" i="5"/>
  <c r="I23" i="5"/>
  <c r="H23" i="5"/>
  <c r="H19" i="5"/>
  <c r="I19" i="5"/>
  <c r="I21" i="5"/>
  <c r="H21" i="5"/>
  <c r="H37" i="5"/>
  <c r="I37" i="5"/>
  <c r="H79" i="5"/>
  <c r="I26" i="5"/>
  <c r="H24" i="5"/>
  <c r="I22" i="5"/>
  <c r="I24" i="5"/>
  <c r="I20" i="5"/>
  <c r="H20" i="5"/>
  <c r="H22" i="5"/>
  <c r="I79" i="5"/>
  <c r="G100" i="5"/>
  <c r="F100" i="5"/>
  <c r="E100" i="5"/>
  <c r="E98" i="5" s="1"/>
  <c r="J942" i="1" l="1"/>
  <c r="K942" i="1"/>
  <c r="J836" i="1"/>
  <c r="K836" i="1"/>
  <c r="I326" i="5"/>
  <c r="I199" i="5"/>
  <c r="I198" i="5"/>
  <c r="I197" i="5"/>
  <c r="I196" i="5"/>
  <c r="I195" i="5"/>
  <c r="I194" i="5"/>
  <c r="I146" i="5"/>
  <c r="I145" i="5"/>
  <c r="G14" i="5"/>
  <c r="F14" i="5"/>
  <c r="E14" i="5"/>
  <c r="G18" i="5"/>
  <c r="F18" i="5"/>
  <c r="E18" i="5"/>
  <c r="G16" i="5"/>
  <c r="F16" i="5"/>
  <c r="E16" i="5"/>
  <c r="G13" i="5"/>
  <c r="F13" i="5"/>
  <c r="E13" i="5"/>
  <c r="E44" i="5"/>
  <c r="G43" i="5"/>
  <c r="F43" i="5"/>
  <c r="G42" i="5"/>
  <c r="F42" i="5"/>
  <c r="E43" i="5"/>
  <c r="E42" i="5"/>
  <c r="E41" i="5"/>
  <c r="I43" i="5" l="1"/>
  <c r="I18" i="5"/>
  <c r="I44" i="5"/>
  <c r="H13" i="5"/>
  <c r="H16" i="5"/>
  <c r="H42" i="5"/>
  <c r="I41" i="5"/>
  <c r="H14" i="5"/>
  <c r="I14" i="5"/>
  <c r="I13" i="5"/>
  <c r="I16" i="5"/>
  <c r="H18" i="5"/>
  <c r="H41" i="5"/>
  <c r="I42" i="5"/>
  <c r="H44" i="5"/>
  <c r="H43" i="5"/>
  <c r="G444" i="5"/>
  <c r="F444" i="5"/>
  <c r="F443" i="5" s="1"/>
  <c r="F442" i="5" s="1"/>
  <c r="E444" i="5"/>
  <c r="E443" i="5" s="1"/>
  <c r="E442" i="5" s="1"/>
  <c r="G441" i="5"/>
  <c r="F441" i="5"/>
  <c r="F440" i="5" s="1"/>
  <c r="E441" i="5"/>
  <c r="E440" i="5" s="1"/>
  <c r="G439" i="5"/>
  <c r="G437" i="5" s="1"/>
  <c r="F439" i="5"/>
  <c r="F437" i="5" s="1"/>
  <c r="E439" i="5"/>
  <c r="E437" i="5" s="1"/>
  <c r="G434" i="5"/>
  <c r="F434" i="5"/>
  <c r="F433" i="5" s="1"/>
  <c r="E434" i="5"/>
  <c r="E433" i="5" s="1"/>
  <c r="G432" i="5"/>
  <c r="F432" i="5"/>
  <c r="F431" i="5" s="1"/>
  <c r="F430" i="5" s="1"/>
  <c r="E432" i="5"/>
  <c r="E431" i="5" s="1"/>
  <c r="E430" i="5" s="1"/>
  <c r="G429" i="5"/>
  <c r="F429" i="5"/>
  <c r="F428" i="5" s="1"/>
  <c r="E429" i="5"/>
  <c r="E428" i="5" s="1"/>
  <c r="G427" i="5"/>
  <c r="F427" i="5"/>
  <c r="F426" i="5" s="1"/>
  <c r="E427" i="5"/>
  <c r="E426" i="5" s="1"/>
  <c r="G424" i="5"/>
  <c r="F424" i="5"/>
  <c r="G423" i="5"/>
  <c r="F423" i="5"/>
  <c r="E424" i="5"/>
  <c r="E423" i="5"/>
  <c r="G421" i="5"/>
  <c r="F421" i="5"/>
  <c r="F420" i="5" s="1"/>
  <c r="E421" i="5"/>
  <c r="E420" i="5" s="1"/>
  <c r="G383" i="5"/>
  <c r="F383" i="5"/>
  <c r="G382" i="5"/>
  <c r="F382" i="5"/>
  <c r="G418" i="5"/>
  <c r="F418" i="5"/>
  <c r="G417" i="5"/>
  <c r="F417" i="5"/>
  <c r="E418" i="5"/>
  <c r="E417" i="5"/>
  <c r="G415" i="5"/>
  <c r="F415" i="5"/>
  <c r="F414" i="5" s="1"/>
  <c r="E415" i="5"/>
  <c r="E414" i="5" s="1"/>
  <c r="G413" i="5"/>
  <c r="F413" i="5"/>
  <c r="G412" i="5"/>
  <c r="F412" i="5"/>
  <c r="E413" i="5"/>
  <c r="E412" i="5"/>
  <c r="G410" i="5"/>
  <c r="F410" i="5"/>
  <c r="F409" i="5" s="1"/>
  <c r="E410" i="5"/>
  <c r="E409" i="5" s="1"/>
  <c r="G408" i="5"/>
  <c r="F408" i="5"/>
  <c r="F407" i="5" s="1"/>
  <c r="E408" i="5"/>
  <c r="E407" i="5" s="1"/>
  <c r="G406" i="5"/>
  <c r="F406" i="5"/>
  <c r="G405" i="5"/>
  <c r="F405" i="5"/>
  <c r="E406" i="5"/>
  <c r="E405" i="5"/>
  <c r="G403" i="5"/>
  <c r="F403" i="5"/>
  <c r="E403" i="5"/>
  <c r="G402" i="5"/>
  <c r="F402" i="5"/>
  <c r="E402" i="5"/>
  <c r="G400" i="5"/>
  <c r="F400" i="5"/>
  <c r="F399" i="5" s="1"/>
  <c r="E400" i="5"/>
  <c r="E399" i="5" s="1"/>
  <c r="G398" i="5"/>
  <c r="F398" i="5"/>
  <c r="E398" i="5"/>
  <c r="G397" i="5"/>
  <c r="F397" i="5"/>
  <c r="E397" i="5"/>
  <c r="G395" i="5"/>
  <c r="F395" i="5"/>
  <c r="F394" i="5" s="1"/>
  <c r="E395" i="5"/>
  <c r="E394" i="5" s="1"/>
  <c r="G393" i="5"/>
  <c r="F393" i="5"/>
  <c r="F392" i="5" s="1"/>
  <c r="G387" i="5"/>
  <c r="F387" i="5"/>
  <c r="F386" i="5" s="1"/>
  <c r="E393" i="5"/>
  <c r="E392" i="5" s="1"/>
  <c r="E387" i="5"/>
  <c r="E386" i="5" s="1"/>
  <c r="G385" i="5"/>
  <c r="F385" i="5"/>
  <c r="F384" i="5" s="1"/>
  <c r="E385" i="5"/>
  <c r="E384" i="5" s="1"/>
  <c r="E383" i="5"/>
  <c r="E382" i="5"/>
  <c r="G380" i="5"/>
  <c r="F380" i="5"/>
  <c r="F379" i="5" s="1"/>
  <c r="E380" i="5"/>
  <c r="G378" i="5"/>
  <c r="F378" i="5"/>
  <c r="F377" i="5" s="1"/>
  <c r="E378" i="5"/>
  <c r="E377" i="5" s="1"/>
  <c r="G376" i="5"/>
  <c r="F376" i="5"/>
  <c r="G375" i="5"/>
  <c r="F375" i="5"/>
  <c r="E376" i="5"/>
  <c r="E375" i="5"/>
  <c r="G373" i="5"/>
  <c r="F373" i="5"/>
  <c r="E373" i="5"/>
  <c r="E372" i="5" s="1"/>
  <c r="G371" i="5"/>
  <c r="F371" i="5"/>
  <c r="G370" i="5"/>
  <c r="F370" i="5"/>
  <c r="E371" i="5"/>
  <c r="E370" i="5"/>
  <c r="G369" i="5"/>
  <c r="F369" i="5"/>
  <c r="E369" i="5"/>
  <c r="G367" i="5"/>
  <c r="F367" i="5"/>
  <c r="F366" i="5" s="1"/>
  <c r="E367" i="5"/>
  <c r="E366" i="5" s="1"/>
  <c r="G363" i="5"/>
  <c r="F363" i="5"/>
  <c r="F362" i="5" s="1"/>
  <c r="F361" i="5" s="1"/>
  <c r="E363" i="5"/>
  <c r="E362" i="5" s="1"/>
  <c r="E361" i="5" s="1"/>
  <c r="G360" i="5"/>
  <c r="F360" i="5"/>
  <c r="F359" i="5" s="1"/>
  <c r="F358" i="5" s="1"/>
  <c r="E360" i="5"/>
  <c r="E359" i="5" s="1"/>
  <c r="E358" i="5" s="1"/>
  <c r="G357" i="5"/>
  <c r="F357" i="5"/>
  <c r="E357" i="5"/>
  <c r="G354" i="5"/>
  <c r="F354" i="5"/>
  <c r="F353" i="5" s="1"/>
  <c r="F352" i="5" s="1"/>
  <c r="E354" i="5"/>
  <c r="E353" i="5" s="1"/>
  <c r="E352" i="5" s="1"/>
  <c r="F349" i="5"/>
  <c r="E349" i="5"/>
  <c r="G348" i="5"/>
  <c r="F348" i="5"/>
  <c r="F347" i="5" s="1"/>
  <c r="E348" i="5"/>
  <c r="E347" i="5" s="1"/>
  <c r="G341" i="5"/>
  <c r="F341" i="5"/>
  <c r="F340" i="5" s="1"/>
  <c r="F339" i="5" s="1"/>
  <c r="E340" i="5"/>
  <c r="E339" i="5" s="1"/>
  <c r="G338" i="5"/>
  <c r="F338" i="5"/>
  <c r="F337" i="5" s="1"/>
  <c r="E338" i="5"/>
  <c r="E337" i="5" s="1"/>
  <c r="G336" i="5"/>
  <c r="F336" i="5"/>
  <c r="F335" i="5" s="1"/>
  <c r="E336" i="5"/>
  <c r="E335" i="5" s="1"/>
  <c r="G333" i="5"/>
  <c r="F333" i="5"/>
  <c r="F332" i="5" s="1"/>
  <c r="F331" i="5" s="1"/>
  <c r="E333" i="5"/>
  <c r="E332" i="5" s="1"/>
  <c r="E331" i="5" s="1"/>
  <c r="G330" i="5"/>
  <c r="F330" i="5"/>
  <c r="F329" i="5" s="1"/>
  <c r="E330" i="5"/>
  <c r="E329" i="5" s="1"/>
  <c r="G328" i="5"/>
  <c r="F328" i="5"/>
  <c r="F327" i="5" s="1"/>
  <c r="E328" i="5"/>
  <c r="E327" i="5" s="1"/>
  <c r="G325" i="5"/>
  <c r="F325" i="5"/>
  <c r="E325" i="5"/>
  <c r="G321" i="5"/>
  <c r="F321" i="5"/>
  <c r="F320" i="5" s="1"/>
  <c r="F319" i="5" s="1"/>
  <c r="E321" i="5"/>
  <c r="E320" i="5" s="1"/>
  <c r="E319" i="5" s="1"/>
  <c r="G318" i="5"/>
  <c r="F318" i="5"/>
  <c r="F317" i="5" s="1"/>
  <c r="E318" i="5"/>
  <c r="E317" i="5" s="1"/>
  <c r="G316" i="5"/>
  <c r="F316" i="5"/>
  <c r="G315" i="5"/>
  <c r="F315" i="5"/>
  <c r="E316" i="5"/>
  <c r="E315" i="5"/>
  <c r="G313" i="5"/>
  <c r="F313" i="5"/>
  <c r="F312" i="5" s="1"/>
  <c r="E313" i="5"/>
  <c r="E312" i="5" s="1"/>
  <c r="G311" i="5"/>
  <c r="F311" i="5"/>
  <c r="F310" i="5" s="1"/>
  <c r="E311" i="5"/>
  <c r="E310" i="5" s="1"/>
  <c r="G309" i="5"/>
  <c r="F309" i="5"/>
  <c r="F308" i="5" s="1"/>
  <c r="G307" i="5"/>
  <c r="F307" i="5"/>
  <c r="F306" i="5" s="1"/>
  <c r="E307" i="5"/>
  <c r="E306" i="5" s="1"/>
  <c r="E304" i="5"/>
  <c r="E302" i="5"/>
  <c r="G299" i="5"/>
  <c r="F299" i="5"/>
  <c r="F298" i="5" s="1"/>
  <c r="E299" i="5"/>
  <c r="E298" i="5" s="1"/>
  <c r="G297" i="5"/>
  <c r="F297" i="5"/>
  <c r="F296" i="5" s="1"/>
  <c r="E297" i="5"/>
  <c r="E296" i="5" s="1"/>
  <c r="G294" i="5"/>
  <c r="F294" i="5"/>
  <c r="E294" i="5"/>
  <c r="G293" i="5"/>
  <c r="F293" i="5"/>
  <c r="E293" i="5"/>
  <c r="G292" i="5"/>
  <c r="F292" i="5"/>
  <c r="E292" i="5"/>
  <c r="G287" i="5"/>
  <c r="F287" i="5"/>
  <c r="E287" i="5"/>
  <c r="G285" i="5"/>
  <c r="F285" i="5"/>
  <c r="E285" i="5"/>
  <c r="G280" i="5"/>
  <c r="F280" i="5"/>
  <c r="E280" i="5"/>
  <c r="G278" i="5"/>
  <c r="F278" i="5"/>
  <c r="E278" i="5"/>
  <c r="G276" i="5"/>
  <c r="F276" i="5"/>
  <c r="E276" i="5"/>
  <c r="G274" i="5"/>
  <c r="F274" i="5"/>
  <c r="E274" i="5"/>
  <c r="G272" i="5"/>
  <c r="F272" i="5"/>
  <c r="E272" i="5"/>
  <c r="G267" i="5"/>
  <c r="F267" i="5"/>
  <c r="F266" i="5" s="1"/>
  <c r="E267" i="5"/>
  <c r="E266" i="5" s="1"/>
  <c r="G263" i="5"/>
  <c r="F263" i="5"/>
  <c r="E263" i="5"/>
  <c r="G261" i="5"/>
  <c r="F261" i="5"/>
  <c r="F260" i="5" s="1"/>
  <c r="E261" i="5"/>
  <c r="E260" i="5" s="1"/>
  <c r="G259" i="5"/>
  <c r="F259" i="5"/>
  <c r="F258" i="5" s="1"/>
  <c r="E259" i="5"/>
  <c r="E258" i="5" s="1"/>
  <c r="G253" i="5"/>
  <c r="F253" i="5"/>
  <c r="E253" i="5"/>
  <c r="G252" i="5"/>
  <c r="F252" i="5"/>
  <c r="E252" i="5"/>
  <c r="G250" i="5"/>
  <c r="F250" i="5"/>
  <c r="E250" i="5"/>
  <c r="G246" i="5"/>
  <c r="F246" i="5"/>
  <c r="F245" i="5" s="1"/>
  <c r="E246" i="5"/>
  <c r="E245" i="5" s="1"/>
  <c r="G244" i="5"/>
  <c r="F244" i="5"/>
  <c r="F243" i="5" s="1"/>
  <c r="E244" i="5"/>
  <c r="E243" i="5" s="1"/>
  <c r="G242" i="5"/>
  <c r="F242" i="5"/>
  <c r="F241" i="5" s="1"/>
  <c r="E242" i="5"/>
  <c r="E241" i="5" s="1"/>
  <c r="G237" i="5"/>
  <c r="F237" i="5"/>
  <c r="F236" i="5" s="1"/>
  <c r="E237" i="5"/>
  <c r="E236" i="5" s="1"/>
  <c r="G235" i="5"/>
  <c r="F235" i="5"/>
  <c r="F234" i="5" s="1"/>
  <c r="E235" i="5"/>
  <c r="E234" i="5" s="1"/>
  <c r="G231" i="5"/>
  <c r="F231" i="5"/>
  <c r="E231" i="5"/>
  <c r="E230" i="5" s="1"/>
  <c r="E229" i="5" s="1"/>
  <c r="F1188" i="1"/>
  <c r="F1107" i="1"/>
  <c r="F1090" i="1"/>
  <c r="E233" i="5" l="1"/>
  <c r="F233" i="5"/>
  <c r="F251" i="5"/>
  <c r="E291" i="5"/>
  <c r="E290" i="5" s="1"/>
  <c r="F295" i="5"/>
  <c r="F324" i="5"/>
  <c r="F334" i="5"/>
  <c r="E346" i="5"/>
  <c r="F396" i="5"/>
  <c r="E401" i="5"/>
  <c r="F291" i="5"/>
  <c r="F290" i="5" s="1"/>
  <c r="E324" i="5"/>
  <c r="E334" i="5"/>
  <c r="E396" i="5"/>
  <c r="F401" i="5"/>
  <c r="F425" i="5"/>
  <c r="E240" i="5"/>
  <c r="I263" i="5"/>
  <c r="I272" i="5"/>
  <c r="I278" i="5"/>
  <c r="I280" i="5"/>
  <c r="I287" i="5"/>
  <c r="I302" i="5"/>
  <c r="I303" i="5"/>
  <c r="I315" i="5"/>
  <c r="I375" i="5"/>
  <c r="I231" i="5"/>
  <c r="G234" i="5"/>
  <c r="I235" i="5"/>
  <c r="H235" i="5"/>
  <c r="G236" i="5"/>
  <c r="I237" i="5"/>
  <c r="H237" i="5"/>
  <c r="G243" i="5"/>
  <c r="I244" i="5"/>
  <c r="I250" i="5"/>
  <c r="G251" i="5"/>
  <c r="I252" i="5"/>
  <c r="G260" i="5"/>
  <c r="I260" i="5" s="1"/>
  <c r="I261" i="5"/>
  <c r="I276" i="5"/>
  <c r="H276" i="5"/>
  <c r="E295" i="5"/>
  <c r="G308" i="5"/>
  <c r="I308" i="5" s="1"/>
  <c r="I309" i="5"/>
  <c r="G310" i="5"/>
  <c r="I310" i="5" s="1"/>
  <c r="I311" i="5"/>
  <c r="G312" i="5"/>
  <c r="I312" i="5" s="1"/>
  <c r="I313" i="5"/>
  <c r="I316" i="5"/>
  <c r="G317" i="5"/>
  <c r="I317" i="5" s="1"/>
  <c r="I318" i="5"/>
  <c r="G320" i="5"/>
  <c r="I321" i="5"/>
  <c r="I325" i="5"/>
  <c r="G327" i="5"/>
  <c r="I327" i="5" s="1"/>
  <c r="I328" i="5"/>
  <c r="G329" i="5"/>
  <c r="H330" i="5"/>
  <c r="I330" i="5"/>
  <c r="G332" i="5"/>
  <c r="I333" i="5"/>
  <c r="G335" i="5"/>
  <c r="I335" i="5" s="1"/>
  <c r="I336" i="5"/>
  <c r="G337" i="5"/>
  <c r="I337" i="5" s="1"/>
  <c r="I338" i="5"/>
  <c r="I341" i="5"/>
  <c r="G347" i="5"/>
  <c r="I347" i="5" s="1"/>
  <c r="I348" i="5"/>
  <c r="G349" i="5"/>
  <c r="I349" i="5" s="1"/>
  <c r="I350" i="5"/>
  <c r="G353" i="5"/>
  <c r="I354" i="5"/>
  <c r="I357" i="5"/>
  <c r="G359" i="5"/>
  <c r="I360" i="5"/>
  <c r="G362" i="5"/>
  <c r="I363" i="5"/>
  <c r="G366" i="5"/>
  <c r="I366" i="5" s="1"/>
  <c r="I367" i="5"/>
  <c r="I369" i="5"/>
  <c r="H369" i="5"/>
  <c r="I371" i="5"/>
  <c r="H371" i="5"/>
  <c r="I373" i="5"/>
  <c r="I376" i="5"/>
  <c r="G377" i="5"/>
  <c r="I378" i="5"/>
  <c r="H378" i="5"/>
  <c r="G379" i="5"/>
  <c r="I379" i="5" s="1"/>
  <c r="I380" i="5"/>
  <c r="G386" i="5"/>
  <c r="H387" i="5"/>
  <c r="I387" i="5"/>
  <c r="I405" i="5"/>
  <c r="H405" i="5"/>
  <c r="H412" i="5"/>
  <c r="I412" i="5"/>
  <c r="I417" i="5"/>
  <c r="H417" i="5"/>
  <c r="I383" i="5"/>
  <c r="H383" i="5"/>
  <c r="H390" i="5"/>
  <c r="I390" i="5"/>
  <c r="G420" i="5"/>
  <c r="H421" i="5"/>
  <c r="I421" i="5"/>
  <c r="H424" i="5"/>
  <c r="I424" i="5"/>
  <c r="G426" i="5"/>
  <c r="I426" i="5" s="1"/>
  <c r="I427" i="5"/>
  <c r="G428" i="5"/>
  <c r="I429" i="5"/>
  <c r="H429" i="5"/>
  <c r="G431" i="5"/>
  <c r="I432" i="5"/>
  <c r="G433" i="5"/>
  <c r="I434" i="5"/>
  <c r="H434" i="5"/>
  <c r="I439" i="5"/>
  <c r="H439" i="5"/>
  <c r="G440" i="5"/>
  <c r="H441" i="5"/>
  <c r="I441" i="5"/>
  <c r="G443" i="5"/>
  <c r="H444" i="5"/>
  <c r="I444" i="5"/>
  <c r="G241" i="5"/>
  <c r="H242" i="5"/>
  <c r="I242" i="5"/>
  <c r="G258" i="5"/>
  <c r="I258" i="5" s="1"/>
  <c r="I259" i="5"/>
  <c r="G266" i="5"/>
  <c r="I266" i="5" s="1"/>
  <c r="I267" i="5"/>
  <c r="H274" i="5"/>
  <c r="I274" i="5"/>
  <c r="H285" i="5"/>
  <c r="I285" i="5"/>
  <c r="I292" i="5"/>
  <c r="H292" i="5"/>
  <c r="H293" i="5"/>
  <c r="I293" i="5"/>
  <c r="I294" i="5"/>
  <c r="H294" i="5"/>
  <c r="I297" i="5"/>
  <c r="H297" i="5"/>
  <c r="G298" i="5"/>
  <c r="I298" i="5" s="1"/>
  <c r="I299" i="5"/>
  <c r="I304" i="5"/>
  <c r="I305" i="5"/>
  <c r="G306" i="5"/>
  <c r="I307" i="5"/>
  <c r="H370" i="5"/>
  <c r="I370" i="5"/>
  <c r="I382" i="5"/>
  <c r="H382" i="5"/>
  <c r="I389" i="5"/>
  <c r="H389" i="5"/>
  <c r="I423" i="5"/>
  <c r="H423" i="5"/>
  <c r="I246" i="5"/>
  <c r="H246" i="5"/>
  <c r="H253" i="5"/>
  <c r="I253" i="5"/>
  <c r="G384" i="5"/>
  <c r="I385" i="5"/>
  <c r="H385" i="5"/>
  <c r="G392" i="5"/>
  <c r="I393" i="5"/>
  <c r="H393" i="5"/>
  <c r="G394" i="5"/>
  <c r="I395" i="5"/>
  <c r="H395" i="5"/>
  <c r="G396" i="5"/>
  <c r="H397" i="5"/>
  <c r="I397" i="5"/>
  <c r="I398" i="5"/>
  <c r="H398" i="5"/>
  <c r="G399" i="5"/>
  <c r="H400" i="5"/>
  <c r="I400" i="5"/>
  <c r="G401" i="5"/>
  <c r="I402" i="5"/>
  <c r="H402" i="5"/>
  <c r="H403" i="5"/>
  <c r="I403" i="5"/>
  <c r="H406" i="5"/>
  <c r="I406" i="5"/>
  <c r="G407" i="5"/>
  <c r="I408" i="5"/>
  <c r="H408" i="5"/>
  <c r="G409" i="5"/>
  <c r="I410" i="5"/>
  <c r="H410" i="5"/>
  <c r="I413" i="5"/>
  <c r="H413" i="5"/>
  <c r="G414" i="5"/>
  <c r="H415" i="5"/>
  <c r="I415" i="5"/>
  <c r="H418" i="5"/>
  <c r="I418" i="5"/>
  <c r="E381" i="5"/>
  <c r="F422" i="5"/>
  <c r="F419" i="5" s="1"/>
  <c r="G422" i="5"/>
  <c r="E425" i="5"/>
  <c r="E251" i="5"/>
  <c r="G404" i="5"/>
  <c r="E411" i="5"/>
  <c r="E416" i="5"/>
  <c r="E422" i="5"/>
  <c r="E419" i="5" s="1"/>
  <c r="G368" i="5"/>
  <c r="F404" i="5"/>
  <c r="F411" i="5"/>
  <c r="G411" i="5"/>
  <c r="E404" i="5"/>
  <c r="G416" i="5"/>
  <c r="F368" i="5"/>
  <c r="F416" i="5"/>
  <c r="F314" i="5"/>
  <c r="F301" i="5" s="1"/>
  <c r="F300" i="5" s="1"/>
  <c r="E368" i="5"/>
  <c r="E374" i="5"/>
  <c r="F346" i="5"/>
  <c r="F345" i="5" s="1"/>
  <c r="F344" i="5" s="1"/>
  <c r="F323" i="5"/>
  <c r="F322" i="5" s="1"/>
  <c r="E314" i="5"/>
  <c r="G314" i="5"/>
  <c r="F240" i="5"/>
  <c r="E232" i="5"/>
  <c r="G291" i="5"/>
  <c r="G296" i="5"/>
  <c r="G245" i="5"/>
  <c r="F232" i="5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3" i="1"/>
  <c r="K1078" i="1"/>
  <c r="K1077" i="1"/>
  <c r="K1076" i="1"/>
  <c r="K1075" i="1"/>
  <c r="K1074" i="1"/>
  <c r="K1073" i="1"/>
  <c r="K1067" i="1"/>
  <c r="K1066" i="1"/>
  <c r="K1065" i="1"/>
  <c r="K1064" i="1"/>
  <c r="K1063" i="1"/>
  <c r="K1062" i="1"/>
  <c r="K1061" i="1"/>
  <c r="K1054" i="1"/>
  <c r="K1053" i="1"/>
  <c r="K1052" i="1"/>
  <c r="K1051" i="1"/>
  <c r="K1050" i="1"/>
  <c r="K1049" i="1"/>
  <c r="K1048" i="1"/>
  <c r="K1044" i="1"/>
  <c r="K1043" i="1"/>
  <c r="K1042" i="1"/>
  <c r="K1041" i="1"/>
  <c r="K1040" i="1"/>
  <c r="K1039" i="1"/>
  <c r="K1038" i="1"/>
  <c r="K1037" i="1"/>
  <c r="K1034" i="1"/>
  <c r="K1033" i="1"/>
  <c r="K1032" i="1"/>
  <c r="K1031" i="1"/>
  <c r="K1028" i="1"/>
  <c r="K1021" i="1"/>
  <c r="K1015" i="1"/>
  <c r="K1014" i="1"/>
  <c r="K1013" i="1"/>
  <c r="K1012" i="1"/>
  <c r="K1006" i="1"/>
  <c r="K1005" i="1"/>
  <c r="K1004" i="1"/>
  <c r="K1003" i="1"/>
  <c r="K1002" i="1"/>
  <c r="K1001" i="1"/>
  <c r="K1000" i="1"/>
  <c r="K999" i="1"/>
  <c r="K998" i="1"/>
  <c r="K997" i="1"/>
  <c r="K996" i="1"/>
  <c r="K993" i="1"/>
  <c r="K992" i="1"/>
  <c r="K985" i="1"/>
  <c r="K984" i="1"/>
  <c r="K983" i="1"/>
  <c r="K982" i="1"/>
  <c r="K981" i="1"/>
  <c r="K980" i="1"/>
  <c r="K979" i="1"/>
  <c r="K978" i="1"/>
  <c r="K977" i="1"/>
  <c r="K968" i="1"/>
  <c r="K965" i="1"/>
  <c r="K964" i="1"/>
  <c r="K963" i="1"/>
  <c r="K962" i="1"/>
  <c r="K961" i="1"/>
  <c r="K960" i="1"/>
  <c r="K959" i="1"/>
  <c r="K955" i="1"/>
  <c r="K953" i="1"/>
  <c r="K952" i="1"/>
  <c r="K951" i="1"/>
  <c r="K941" i="1"/>
  <c r="K940" i="1"/>
  <c r="K939" i="1"/>
  <c r="K938" i="1"/>
  <c r="K935" i="1"/>
  <c r="K934" i="1"/>
  <c r="K933" i="1"/>
  <c r="K929" i="1"/>
  <c r="K928" i="1"/>
  <c r="K927" i="1"/>
  <c r="K926" i="1"/>
  <c r="K925" i="1"/>
  <c r="K914" i="1"/>
  <c r="K913" i="1"/>
  <c r="K912" i="1"/>
  <c r="K911" i="1"/>
  <c r="K910" i="1"/>
  <c r="K909" i="1"/>
  <c r="K908" i="1"/>
  <c r="K907" i="1"/>
  <c r="K902" i="1"/>
  <c r="K897" i="1"/>
  <c r="K896" i="1"/>
  <c r="K895" i="1"/>
  <c r="K894" i="1"/>
  <c r="K893" i="1"/>
  <c r="K892" i="1"/>
  <c r="K891" i="1"/>
  <c r="K890" i="1"/>
  <c r="K889" i="1"/>
  <c r="K887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6" i="1"/>
  <c r="K850" i="1"/>
  <c r="K835" i="1"/>
  <c r="K825" i="1"/>
  <c r="K824" i="1"/>
  <c r="K823" i="1"/>
  <c r="K822" i="1"/>
  <c r="K821" i="1"/>
  <c r="K820" i="1"/>
  <c r="K819" i="1"/>
  <c r="K813" i="1"/>
  <c r="K807" i="1"/>
  <c r="K806" i="1"/>
  <c r="K804" i="1"/>
  <c r="K797" i="1"/>
  <c r="K793" i="1"/>
  <c r="K790" i="1"/>
  <c r="K789" i="1"/>
  <c r="K785" i="1"/>
  <c r="K784" i="1"/>
  <c r="K783" i="1"/>
  <c r="K782" i="1"/>
  <c r="K781" i="1"/>
  <c r="K780" i="1"/>
  <c r="K777" i="1"/>
  <c r="K776" i="1"/>
  <c r="K775" i="1"/>
  <c r="K768" i="1"/>
  <c r="K767" i="1"/>
  <c r="K766" i="1"/>
  <c r="K764" i="1"/>
  <c r="K757" i="1"/>
  <c r="K753" i="1"/>
  <c r="K747" i="1"/>
  <c r="K746" i="1"/>
  <c r="K745" i="1"/>
  <c r="K744" i="1"/>
  <c r="K742" i="1"/>
  <c r="K741" i="1"/>
  <c r="K736" i="1"/>
  <c r="K732" i="1"/>
  <c r="K730" i="1"/>
  <c r="K728" i="1"/>
  <c r="K727" i="1"/>
  <c r="K725" i="1"/>
  <c r="K724" i="1"/>
  <c r="K722" i="1"/>
  <c r="K720" i="1"/>
  <c r="K719" i="1"/>
  <c r="K717" i="1"/>
  <c r="K715" i="1"/>
  <c r="K714" i="1"/>
  <c r="K712" i="1"/>
  <c r="K711" i="1"/>
  <c r="K710" i="1"/>
  <c r="K707" i="1"/>
  <c r="K703" i="1"/>
  <c r="K697" i="1"/>
  <c r="K695" i="1"/>
  <c r="K693" i="1"/>
  <c r="K691" i="1"/>
  <c r="K689" i="1"/>
  <c r="K683" i="1"/>
  <c r="K682" i="1"/>
  <c r="K678" i="1"/>
  <c r="K677" i="1"/>
  <c r="K675" i="1"/>
  <c r="K674" i="1"/>
  <c r="K673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39" i="1"/>
  <c r="K538" i="1"/>
  <c r="K536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6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47" i="1"/>
  <c r="K141" i="1"/>
  <c r="K140" i="1"/>
  <c r="K136" i="1"/>
  <c r="K135" i="1"/>
  <c r="K134" i="1"/>
  <c r="K131" i="1"/>
  <c r="K128" i="1"/>
  <c r="K127" i="1"/>
  <c r="K123" i="1"/>
  <c r="K122" i="1"/>
  <c r="K115" i="1"/>
  <c r="K111" i="1"/>
  <c r="K110" i="1"/>
  <c r="K108" i="1"/>
  <c r="K106" i="1"/>
  <c r="K105" i="1"/>
  <c r="K102" i="1"/>
  <c r="K101" i="1"/>
  <c r="K95" i="1"/>
  <c r="K94" i="1"/>
  <c r="K93" i="1"/>
  <c r="K92" i="1"/>
  <c r="K90" i="1"/>
  <c r="K84" i="1"/>
  <c r="K81" i="1"/>
  <c r="K78" i="1"/>
  <c r="K72" i="1"/>
  <c r="K71" i="1"/>
  <c r="K69" i="1"/>
  <c r="K64" i="1"/>
  <c r="K63" i="1"/>
  <c r="K62" i="1"/>
  <c r="K60" i="1"/>
  <c r="K59" i="1"/>
  <c r="K58" i="1"/>
  <c r="K53" i="1"/>
  <c r="K51" i="1"/>
  <c r="K45" i="1"/>
  <c r="K40" i="1"/>
  <c r="K39" i="1"/>
  <c r="K31" i="1"/>
  <c r="K29" i="1"/>
  <c r="K16" i="1"/>
  <c r="J1083" i="1"/>
  <c r="J1074" i="1"/>
  <c r="J1073" i="1"/>
  <c r="J1064" i="1"/>
  <c r="J1063" i="1"/>
  <c r="J1062" i="1"/>
  <c r="J1061" i="1"/>
  <c r="J1048" i="1"/>
  <c r="J1038" i="1"/>
  <c r="J1037" i="1"/>
  <c r="J1028" i="1"/>
  <c r="J1021" i="1"/>
  <c r="J1012" i="1"/>
  <c r="J999" i="1"/>
  <c r="J998" i="1"/>
  <c r="J997" i="1"/>
  <c r="J996" i="1"/>
  <c r="J993" i="1"/>
  <c r="J992" i="1"/>
  <c r="J978" i="1"/>
  <c r="J968" i="1"/>
  <c r="J955" i="1"/>
  <c r="J951" i="1"/>
  <c r="J933" i="1"/>
  <c r="J925" i="1"/>
  <c r="J902" i="1"/>
  <c r="J889" i="1"/>
  <c r="J856" i="1"/>
  <c r="J850" i="1"/>
  <c r="J835" i="1"/>
  <c r="J819" i="1"/>
  <c r="J813" i="1"/>
  <c r="J807" i="1"/>
  <c r="J806" i="1"/>
  <c r="J797" i="1"/>
  <c r="J793" i="1"/>
  <c r="J790" i="1"/>
  <c r="J789" i="1"/>
  <c r="J780" i="1"/>
  <c r="J777" i="1"/>
  <c r="J776" i="1"/>
  <c r="J775" i="1"/>
  <c r="J766" i="1"/>
  <c r="J764" i="1"/>
  <c r="J757" i="1"/>
  <c r="J753" i="1"/>
  <c r="J742" i="1"/>
  <c r="J741" i="1"/>
  <c r="J736" i="1"/>
  <c r="J732" i="1"/>
  <c r="J730" i="1"/>
  <c r="J728" i="1"/>
  <c r="J727" i="1"/>
  <c r="J725" i="1"/>
  <c r="J724" i="1"/>
  <c r="J722" i="1"/>
  <c r="J720" i="1"/>
  <c r="J719" i="1"/>
  <c r="J717" i="1"/>
  <c r="J715" i="1"/>
  <c r="J714" i="1"/>
  <c r="J712" i="1"/>
  <c r="J711" i="1"/>
  <c r="J710" i="1"/>
  <c r="J703" i="1"/>
  <c r="J697" i="1"/>
  <c r="J695" i="1"/>
  <c r="J693" i="1"/>
  <c r="J691" i="1"/>
  <c r="J683" i="1"/>
  <c r="J682" i="1"/>
  <c r="J678" i="1"/>
  <c r="J677" i="1"/>
  <c r="J675" i="1"/>
  <c r="J674" i="1"/>
  <c r="J673" i="1"/>
  <c r="G121" i="1"/>
  <c r="G120" i="1" s="1"/>
  <c r="G430" i="5" l="1"/>
  <c r="G334" i="5"/>
  <c r="I334" i="5" s="1"/>
  <c r="G233" i="5"/>
  <c r="G324" i="5"/>
  <c r="H324" i="5" s="1"/>
  <c r="F289" i="5"/>
  <c r="F288" i="5" s="1"/>
  <c r="E289" i="5"/>
  <c r="E288" i="5" s="1"/>
  <c r="E323" i="5"/>
  <c r="E322" i="5" s="1"/>
  <c r="G425" i="5"/>
  <c r="I425" i="5" s="1"/>
  <c r="G232" i="5"/>
  <c r="G346" i="5"/>
  <c r="G345" i="5" s="1"/>
  <c r="G240" i="5"/>
  <c r="H245" i="5"/>
  <c r="I245" i="5"/>
  <c r="I291" i="5"/>
  <c r="H291" i="5"/>
  <c r="G301" i="5"/>
  <c r="I314" i="5"/>
  <c r="I411" i="5"/>
  <c r="H411" i="5"/>
  <c r="I368" i="5"/>
  <c r="H368" i="5"/>
  <c r="I388" i="5"/>
  <c r="H388" i="5"/>
  <c r="I414" i="5"/>
  <c r="H414" i="5"/>
  <c r="I401" i="5"/>
  <c r="H401" i="5"/>
  <c r="I399" i="5"/>
  <c r="H399" i="5"/>
  <c r="I306" i="5"/>
  <c r="H306" i="5"/>
  <c r="I386" i="5"/>
  <c r="H386" i="5"/>
  <c r="G361" i="5"/>
  <c r="I361" i="5" s="1"/>
  <c r="I362" i="5"/>
  <c r="G319" i="5"/>
  <c r="I319" i="5" s="1"/>
  <c r="I320" i="5"/>
  <c r="H251" i="5"/>
  <c r="I251" i="5"/>
  <c r="I416" i="5"/>
  <c r="H416" i="5"/>
  <c r="G419" i="5"/>
  <c r="I422" i="5"/>
  <c r="H422" i="5"/>
  <c r="I431" i="5"/>
  <c r="H428" i="5"/>
  <c r="I428" i="5"/>
  <c r="G331" i="5"/>
  <c r="I331" i="5" s="1"/>
  <c r="I332" i="5"/>
  <c r="I329" i="5"/>
  <c r="H329" i="5"/>
  <c r="G295" i="5"/>
  <c r="H296" i="5"/>
  <c r="I296" i="5"/>
  <c r="I404" i="5"/>
  <c r="H404" i="5"/>
  <c r="H409" i="5"/>
  <c r="I409" i="5"/>
  <c r="I407" i="5"/>
  <c r="H407" i="5"/>
  <c r="I396" i="5"/>
  <c r="H396" i="5"/>
  <c r="H394" i="5"/>
  <c r="I394" i="5"/>
  <c r="I392" i="5"/>
  <c r="H392" i="5"/>
  <c r="H384" i="5"/>
  <c r="I384" i="5"/>
  <c r="I241" i="5"/>
  <c r="H241" i="5"/>
  <c r="G442" i="5"/>
  <c r="I443" i="5"/>
  <c r="H443" i="5"/>
  <c r="I440" i="5"/>
  <c r="H440" i="5"/>
  <c r="H437" i="5"/>
  <c r="I437" i="5"/>
  <c r="I433" i="5"/>
  <c r="H433" i="5"/>
  <c r="I420" i="5"/>
  <c r="H420" i="5"/>
  <c r="H377" i="5"/>
  <c r="I377" i="5"/>
  <c r="G358" i="5"/>
  <c r="I358" i="5" s="1"/>
  <c r="I359" i="5"/>
  <c r="G352" i="5"/>
  <c r="I352" i="5" s="1"/>
  <c r="I353" i="5"/>
  <c r="I243" i="5"/>
  <c r="H236" i="5"/>
  <c r="I236" i="5"/>
  <c r="H234" i="5"/>
  <c r="I234" i="5"/>
  <c r="G290" i="5"/>
  <c r="G227" i="5"/>
  <c r="F227" i="5"/>
  <c r="F226" i="5" s="1"/>
  <c r="E227" i="5"/>
  <c r="E226" i="5" s="1"/>
  <c r="E225" i="5"/>
  <c r="G221" i="5"/>
  <c r="F221" i="5"/>
  <c r="E221" i="5"/>
  <c r="E219" i="5"/>
  <c r="E218" i="5" s="1"/>
  <c r="F217" i="5"/>
  <c r="F216" i="5" s="1"/>
  <c r="E217" i="5"/>
  <c r="E216" i="5" s="1"/>
  <c r="G213" i="5"/>
  <c r="F213" i="5"/>
  <c r="E213" i="5"/>
  <c r="G211" i="5"/>
  <c r="F211" i="5"/>
  <c r="F210" i="5" s="1"/>
  <c r="E211" i="5"/>
  <c r="E210" i="5" s="1"/>
  <c r="G208" i="5"/>
  <c r="F208" i="5"/>
  <c r="E208" i="5"/>
  <c r="E207" i="5" s="1"/>
  <c r="E206" i="5" s="1"/>
  <c r="G175" i="5"/>
  <c r="F175" i="5"/>
  <c r="G203" i="5"/>
  <c r="F203" i="5"/>
  <c r="F202" i="5" s="1"/>
  <c r="F201" i="5" s="1"/>
  <c r="F200" i="5" s="1"/>
  <c r="E203" i="5"/>
  <c r="E202" i="5" s="1"/>
  <c r="E201" i="5" s="1"/>
  <c r="E200" i="5" s="1"/>
  <c r="G193" i="5"/>
  <c r="F193" i="5"/>
  <c r="E193" i="5"/>
  <c r="G189" i="5"/>
  <c r="F189" i="5"/>
  <c r="F188" i="5" s="1"/>
  <c r="F187" i="5" s="1"/>
  <c r="E189" i="5"/>
  <c r="E188" i="5" s="1"/>
  <c r="E187" i="5" s="1"/>
  <c r="G186" i="5"/>
  <c r="F186" i="5"/>
  <c r="G185" i="5"/>
  <c r="F185" i="5"/>
  <c r="E186" i="5"/>
  <c r="E185" i="5"/>
  <c r="G182" i="5"/>
  <c r="F182" i="5"/>
  <c r="G181" i="5"/>
  <c r="F181" i="5"/>
  <c r="G180" i="5"/>
  <c r="F180" i="5"/>
  <c r="G179" i="5"/>
  <c r="F179" i="5"/>
  <c r="E182" i="5"/>
  <c r="E181" i="5"/>
  <c r="E180" i="5"/>
  <c r="E179" i="5"/>
  <c r="G176" i="5"/>
  <c r="F176" i="5"/>
  <c r="E176" i="5"/>
  <c r="E175" i="5"/>
  <c r="G171" i="5"/>
  <c r="F171" i="5"/>
  <c r="F170" i="5" s="1"/>
  <c r="F169" i="5" s="1"/>
  <c r="E171" i="5"/>
  <c r="E170" i="5" s="1"/>
  <c r="E169" i="5" s="1"/>
  <c r="G167" i="5"/>
  <c r="F167" i="5"/>
  <c r="E167" i="5"/>
  <c r="G168" i="5"/>
  <c r="F168" i="5"/>
  <c r="G166" i="5"/>
  <c r="F166" i="5"/>
  <c r="G165" i="5"/>
  <c r="F165" i="5"/>
  <c r="E168" i="5"/>
  <c r="E166" i="5"/>
  <c r="E165" i="5"/>
  <c r="G162" i="5"/>
  <c r="F162" i="5"/>
  <c r="G161" i="5"/>
  <c r="F161" i="5"/>
  <c r="E162" i="5"/>
  <c r="E161" i="5"/>
  <c r="G156" i="5"/>
  <c r="F156" i="5"/>
  <c r="F155" i="5" s="1"/>
  <c r="F154" i="5" s="1"/>
  <c r="F153" i="5" s="1"/>
  <c r="E156" i="5"/>
  <c r="E155" i="5" s="1"/>
  <c r="E154" i="5" s="1"/>
  <c r="E153" i="5" s="1"/>
  <c r="G152" i="5"/>
  <c r="F152" i="5"/>
  <c r="F151" i="5" s="1"/>
  <c r="E152" i="5"/>
  <c r="E151" i="5" s="1"/>
  <c r="G150" i="5"/>
  <c r="F150" i="5"/>
  <c r="F149" i="5" s="1"/>
  <c r="E150" i="5"/>
  <c r="E149" i="5" s="1"/>
  <c r="E144" i="5"/>
  <c r="G141" i="5"/>
  <c r="F141" i="5"/>
  <c r="E141" i="5"/>
  <c r="G140" i="5"/>
  <c r="F140" i="5"/>
  <c r="E140" i="5"/>
  <c r="G138" i="5"/>
  <c r="F138" i="5"/>
  <c r="F137" i="5" s="1"/>
  <c r="E138" i="5"/>
  <c r="E137" i="5" s="1"/>
  <c r="E135" i="5"/>
  <c r="G134" i="5"/>
  <c r="F134" i="5"/>
  <c r="E134" i="5"/>
  <c r="G132" i="5"/>
  <c r="F132" i="5"/>
  <c r="F131" i="5" s="1"/>
  <c r="E132" i="5"/>
  <c r="E131" i="5" s="1"/>
  <c r="E122" i="5"/>
  <c r="G121" i="5"/>
  <c r="F121" i="5"/>
  <c r="F120" i="5" s="1"/>
  <c r="G123" i="5"/>
  <c r="F123" i="5"/>
  <c r="G125" i="5"/>
  <c r="F125" i="5"/>
  <c r="G127" i="5"/>
  <c r="F127" i="5"/>
  <c r="F126" i="5" s="1"/>
  <c r="E127" i="5"/>
  <c r="E126" i="5" s="1"/>
  <c r="E125" i="5"/>
  <c r="E124" i="5" s="1"/>
  <c r="E123" i="5"/>
  <c r="E121" i="5"/>
  <c r="E120" i="5" s="1"/>
  <c r="F108" i="5"/>
  <c r="E108" i="5"/>
  <c r="E107" i="5" s="1"/>
  <c r="E116" i="5"/>
  <c r="E115" i="5" s="1"/>
  <c r="E114" i="5" s="1"/>
  <c r="G113" i="5"/>
  <c r="F113" i="5"/>
  <c r="E113" i="5"/>
  <c r="E112" i="5" s="1"/>
  <c r="G104" i="5"/>
  <c r="F104" i="5"/>
  <c r="F103" i="5" s="1"/>
  <c r="E104" i="5"/>
  <c r="E103" i="5" s="1"/>
  <c r="E102" i="5"/>
  <c r="E101" i="5" s="1"/>
  <c r="G97" i="5"/>
  <c r="F97" i="5"/>
  <c r="F96" i="5" s="1"/>
  <c r="E97" i="5"/>
  <c r="E96" i="5" s="1"/>
  <c r="E95" i="5" s="1"/>
  <c r="D13" i="5"/>
  <c r="D14" i="5"/>
  <c r="D16" i="5"/>
  <c r="D15" i="5" s="1"/>
  <c r="E15" i="5"/>
  <c r="F15" i="5"/>
  <c r="G15" i="5"/>
  <c r="D18" i="5"/>
  <c r="D17" i="5" s="1"/>
  <c r="E17" i="5"/>
  <c r="F17" i="5"/>
  <c r="G17" i="5"/>
  <c r="D29" i="5"/>
  <c r="E29" i="5"/>
  <c r="D30" i="5"/>
  <c r="E30" i="5"/>
  <c r="D34" i="5"/>
  <c r="D33" i="5" s="1"/>
  <c r="E34" i="5"/>
  <c r="E33" i="5" s="1"/>
  <c r="F33" i="5"/>
  <c r="D36" i="5"/>
  <c r="D35" i="5" s="1"/>
  <c r="E36" i="5"/>
  <c r="E35" i="5" s="1"/>
  <c r="F35" i="5"/>
  <c r="D41" i="5"/>
  <c r="D42" i="5"/>
  <c r="D43" i="5"/>
  <c r="D44" i="5"/>
  <c r="D46" i="5"/>
  <c r="E46" i="5"/>
  <c r="D47" i="5"/>
  <c r="E47" i="5"/>
  <c r="D48" i="5"/>
  <c r="E48" i="5"/>
  <c r="D50" i="5"/>
  <c r="D49" i="5" s="1"/>
  <c r="E50" i="5"/>
  <c r="E49" i="5" s="1"/>
  <c r="F50" i="5"/>
  <c r="F49" i="5" s="1"/>
  <c r="G50" i="5"/>
  <c r="E53" i="5"/>
  <c r="E52" i="5" s="1"/>
  <c r="E51" i="5" s="1"/>
  <c r="F53" i="5"/>
  <c r="G53" i="5"/>
  <c r="D56" i="5"/>
  <c r="E56" i="5"/>
  <c r="D57" i="5"/>
  <c r="D58" i="5"/>
  <c r="E58" i="5"/>
  <c r="D62" i="5"/>
  <c r="D61" i="5" s="1"/>
  <c r="D60" i="5" s="1"/>
  <c r="E62" i="5"/>
  <c r="E61" i="5" s="1"/>
  <c r="E60" i="5" s="1"/>
  <c r="D65" i="5"/>
  <c r="D64" i="5" s="1"/>
  <c r="D63" i="5" s="1"/>
  <c r="E65" i="5"/>
  <c r="E64" i="5" s="1"/>
  <c r="E63" i="5" s="1"/>
  <c r="D68" i="5"/>
  <c r="E68" i="5"/>
  <c r="D69" i="5"/>
  <c r="E69" i="5"/>
  <c r="D73" i="5"/>
  <c r="E73" i="5"/>
  <c r="D74" i="5"/>
  <c r="E74" i="5"/>
  <c r="D77" i="5"/>
  <c r="D78" i="5"/>
  <c r="D80" i="5"/>
  <c r="E80" i="5"/>
  <c r="D82" i="5"/>
  <c r="E82" i="5"/>
  <c r="D83" i="5"/>
  <c r="E83" i="5"/>
  <c r="G83" i="5"/>
  <c r="D87" i="5"/>
  <c r="D86" i="5" s="1"/>
  <c r="E86" i="5"/>
  <c r="F86" i="5"/>
  <c r="D89" i="5"/>
  <c r="D90" i="5"/>
  <c r="D91" i="5"/>
  <c r="D92" i="5"/>
  <c r="D93" i="5"/>
  <c r="F102" i="5"/>
  <c r="F101" i="5" s="1"/>
  <c r="F99" i="5" s="1"/>
  <c r="F98" i="5" s="1"/>
  <c r="G102" i="5"/>
  <c r="E110" i="5"/>
  <c r="F111" i="5"/>
  <c r="F110" i="5" s="1"/>
  <c r="G111" i="5"/>
  <c r="F114" i="5"/>
  <c r="G114" i="5"/>
  <c r="F116" i="5"/>
  <c r="F115" i="5" s="1"/>
  <c r="G116" i="5"/>
  <c r="D164" i="5"/>
  <c r="D163" i="5" s="1"/>
  <c r="D158" i="5" s="1"/>
  <c r="D184" i="5"/>
  <c r="D183" i="5" s="1"/>
  <c r="D172" i="5" s="1"/>
  <c r="F207" i="5"/>
  <c r="F206" i="5" s="1"/>
  <c r="F218" i="5"/>
  <c r="F230" i="5"/>
  <c r="F229" i="5" s="1"/>
  <c r="G230" i="5"/>
  <c r="E239" i="5"/>
  <c r="F239" i="5"/>
  <c r="E249" i="5"/>
  <c r="F249" i="5"/>
  <c r="E262" i="5"/>
  <c r="E257" i="5" s="1"/>
  <c r="E256" i="5" s="1"/>
  <c r="F262" i="5"/>
  <c r="F257" i="5" s="1"/>
  <c r="F256" i="5" s="1"/>
  <c r="E265" i="5"/>
  <c r="E264" i="5" s="1"/>
  <c r="F265" i="5"/>
  <c r="F264" i="5" s="1"/>
  <c r="E271" i="5"/>
  <c r="F271" i="5"/>
  <c r="E275" i="5"/>
  <c r="E273" i="5" s="1"/>
  <c r="F275" i="5"/>
  <c r="F273" i="5" s="1"/>
  <c r="G275" i="5"/>
  <c r="E279" i="5"/>
  <c r="E277" i="5" s="1"/>
  <c r="F279" i="5"/>
  <c r="F277" i="5" s="1"/>
  <c r="E284" i="5"/>
  <c r="E283" i="5" s="1"/>
  <c r="F284" i="5"/>
  <c r="F283" i="5" s="1"/>
  <c r="G284" i="5"/>
  <c r="E286" i="5"/>
  <c r="F286" i="5"/>
  <c r="G286" i="5"/>
  <c r="I342" i="5"/>
  <c r="E345" i="5"/>
  <c r="E344" i="5" s="1"/>
  <c r="E356" i="5"/>
  <c r="E355" i="5" s="1"/>
  <c r="E351" i="5" s="1"/>
  <c r="F372" i="5"/>
  <c r="F374" i="5"/>
  <c r="E379" i="5"/>
  <c r="E365" i="5" s="1"/>
  <c r="E364" i="5" s="1"/>
  <c r="D419" i="5"/>
  <c r="D364" i="5" s="1"/>
  <c r="F144" i="5"/>
  <c r="F143" i="5" s="1"/>
  <c r="F142" i="5" s="1"/>
  <c r="E248" i="5" l="1"/>
  <c r="E247" i="5" s="1"/>
  <c r="E238" i="5" s="1"/>
  <c r="F248" i="5"/>
  <c r="F247" i="5" s="1"/>
  <c r="F238" i="5" s="1"/>
  <c r="I324" i="5"/>
  <c r="I233" i="5"/>
  <c r="H233" i="5"/>
  <c r="E139" i="5"/>
  <c r="E136" i="5" s="1"/>
  <c r="G323" i="5"/>
  <c r="I323" i="5" s="1"/>
  <c r="E148" i="5"/>
  <c r="E147" i="5" s="1"/>
  <c r="I346" i="5"/>
  <c r="H425" i="5"/>
  <c r="F76" i="5"/>
  <c r="G76" i="5"/>
  <c r="E76" i="5"/>
  <c r="I114" i="5"/>
  <c r="I93" i="5"/>
  <c r="I83" i="5"/>
  <c r="I89" i="5"/>
  <c r="F174" i="5"/>
  <c r="F173" i="5" s="1"/>
  <c r="I125" i="5"/>
  <c r="I185" i="5"/>
  <c r="G110" i="5"/>
  <c r="I110" i="5" s="1"/>
  <c r="I111" i="5"/>
  <c r="H275" i="5"/>
  <c r="I275" i="5"/>
  <c r="I286" i="5"/>
  <c r="I284" i="5"/>
  <c r="H284" i="5"/>
  <c r="G229" i="5"/>
  <c r="I229" i="5" s="1"/>
  <c r="I230" i="5"/>
  <c r="G115" i="5"/>
  <c r="I115" i="5" s="1"/>
  <c r="I116" i="5"/>
  <c r="I91" i="5"/>
  <c r="I87" i="5"/>
  <c r="H80" i="5"/>
  <c r="I80" i="5"/>
  <c r="I74" i="5"/>
  <c r="H74" i="5"/>
  <c r="I68" i="5"/>
  <c r="H68" i="5"/>
  <c r="I58" i="5"/>
  <c r="H58" i="5"/>
  <c r="G52" i="5"/>
  <c r="I53" i="5"/>
  <c r="H53" i="5"/>
  <c r="G49" i="5"/>
  <c r="I50" i="5"/>
  <c r="H50" i="5"/>
  <c r="I46" i="5"/>
  <c r="H46" i="5"/>
  <c r="G33" i="5"/>
  <c r="I34" i="5"/>
  <c r="H34" i="5"/>
  <c r="I17" i="5"/>
  <c r="H17" i="5"/>
  <c r="G96" i="5"/>
  <c r="I97" i="5"/>
  <c r="H97" i="5"/>
  <c r="I123" i="5"/>
  <c r="G131" i="5"/>
  <c r="H132" i="5"/>
  <c r="I132" i="5"/>
  <c r="I134" i="5"/>
  <c r="I161" i="5"/>
  <c r="H161" i="5"/>
  <c r="H166" i="5"/>
  <c r="I166" i="5"/>
  <c r="I176" i="5"/>
  <c r="H176" i="5"/>
  <c r="I179" i="5"/>
  <c r="H179" i="5"/>
  <c r="I182" i="5"/>
  <c r="H182" i="5"/>
  <c r="I186" i="5"/>
  <c r="G188" i="5"/>
  <c r="I189" i="5"/>
  <c r="I193" i="5"/>
  <c r="G202" i="5"/>
  <c r="I203" i="5"/>
  <c r="G226" i="5"/>
  <c r="I227" i="5"/>
  <c r="H227" i="5"/>
  <c r="H295" i="5"/>
  <c r="I295" i="5"/>
  <c r="I240" i="5"/>
  <c r="H240" i="5"/>
  <c r="G101" i="5"/>
  <c r="I102" i="5"/>
  <c r="H90" i="5"/>
  <c r="I90" i="5"/>
  <c r="H78" i="5"/>
  <c r="I78" i="5"/>
  <c r="I73" i="5"/>
  <c r="H73" i="5"/>
  <c r="I65" i="5"/>
  <c r="H65" i="5"/>
  <c r="H57" i="5"/>
  <c r="I57" i="5"/>
  <c r="H48" i="5"/>
  <c r="I48" i="5"/>
  <c r="H30" i="5"/>
  <c r="I30" i="5"/>
  <c r="I15" i="5"/>
  <c r="H15" i="5"/>
  <c r="G137" i="5"/>
  <c r="I137" i="5" s="1"/>
  <c r="I138" i="5"/>
  <c r="G139" i="5"/>
  <c r="I140" i="5"/>
  <c r="H140" i="5"/>
  <c r="H141" i="5"/>
  <c r="I141" i="5"/>
  <c r="I165" i="5"/>
  <c r="H165" i="5"/>
  <c r="H181" i="5"/>
  <c r="I181" i="5"/>
  <c r="G289" i="5"/>
  <c r="H290" i="5"/>
  <c r="I290" i="5"/>
  <c r="I442" i="5"/>
  <c r="H442" i="5"/>
  <c r="G344" i="5"/>
  <c r="I344" i="5" s="1"/>
  <c r="I345" i="5"/>
  <c r="I232" i="5"/>
  <c r="H232" i="5"/>
  <c r="G300" i="5"/>
  <c r="I301" i="5"/>
  <c r="H301" i="5"/>
  <c r="G216" i="5"/>
  <c r="I217" i="5"/>
  <c r="H217" i="5"/>
  <c r="I92" i="5"/>
  <c r="H92" i="5"/>
  <c r="I82" i="5"/>
  <c r="H82" i="5"/>
  <c r="I77" i="5"/>
  <c r="H77" i="5"/>
  <c r="H69" i="5"/>
  <c r="I69" i="5"/>
  <c r="I62" i="5"/>
  <c r="H62" i="5"/>
  <c r="I56" i="5"/>
  <c r="H56" i="5"/>
  <c r="I47" i="5"/>
  <c r="H47" i="5"/>
  <c r="G35" i="5"/>
  <c r="H36" i="5"/>
  <c r="I36" i="5"/>
  <c r="I29" i="5"/>
  <c r="H29" i="5"/>
  <c r="G103" i="5"/>
  <c r="H104" i="5"/>
  <c r="I104" i="5"/>
  <c r="I113" i="5"/>
  <c r="G126" i="5"/>
  <c r="I126" i="5" s="1"/>
  <c r="I127" i="5"/>
  <c r="G120" i="5"/>
  <c r="I120" i="5" s="1"/>
  <c r="I121" i="5"/>
  <c r="G149" i="5"/>
  <c r="H150" i="5"/>
  <c r="I150" i="5"/>
  <c r="G151" i="5"/>
  <c r="I151" i="5" s="1"/>
  <c r="I152" i="5"/>
  <c r="G155" i="5"/>
  <c r="I155" i="5" s="1"/>
  <c r="I156" i="5"/>
  <c r="I162" i="5"/>
  <c r="H162" i="5"/>
  <c r="I168" i="5"/>
  <c r="H168" i="5"/>
  <c r="I167" i="5"/>
  <c r="H167" i="5"/>
  <c r="G170" i="5"/>
  <c r="I171" i="5"/>
  <c r="I180" i="5"/>
  <c r="H180" i="5"/>
  <c r="H175" i="5"/>
  <c r="I175" i="5"/>
  <c r="H208" i="5"/>
  <c r="I208" i="5"/>
  <c r="G210" i="5"/>
  <c r="H211" i="5"/>
  <c r="I211" i="5"/>
  <c r="I213" i="5"/>
  <c r="I221" i="5"/>
  <c r="H221" i="5"/>
  <c r="H323" i="5"/>
  <c r="I430" i="5"/>
  <c r="H430" i="5"/>
  <c r="I419" i="5"/>
  <c r="H419" i="5"/>
  <c r="F139" i="5"/>
  <c r="F136" i="5" s="1"/>
  <c r="F148" i="5"/>
  <c r="F147" i="5" s="1"/>
  <c r="F270" i="5"/>
  <c r="F269" i="5" s="1"/>
  <c r="F268" i="5" s="1"/>
  <c r="G356" i="5"/>
  <c r="G283" i="5"/>
  <c r="E270" i="5"/>
  <c r="E269" i="5" s="1"/>
  <c r="E268" i="5" s="1"/>
  <c r="G67" i="5"/>
  <c r="D67" i="5"/>
  <c r="D66" i="5" s="1"/>
  <c r="D59" i="5" s="1"/>
  <c r="F164" i="5"/>
  <c r="F163" i="5" s="1"/>
  <c r="F184" i="5"/>
  <c r="F183" i="5" s="1"/>
  <c r="F220" i="5"/>
  <c r="F215" i="5" s="1"/>
  <c r="F214" i="5" s="1"/>
  <c r="G164" i="5"/>
  <c r="E178" i="5"/>
  <c r="E177" i="5" s="1"/>
  <c r="E184" i="5"/>
  <c r="E183" i="5" s="1"/>
  <c r="G174" i="5"/>
  <c r="F178" i="5"/>
  <c r="F177" i="5" s="1"/>
  <c r="G184" i="5"/>
  <c r="G178" i="5"/>
  <c r="E228" i="5"/>
  <c r="E224" i="5" s="1"/>
  <c r="E223" i="5" s="1"/>
  <c r="E222" i="5" s="1"/>
  <c r="E220" i="5" s="1"/>
  <c r="E215" i="5" s="1"/>
  <c r="E214" i="5" s="1"/>
  <c r="E160" i="5"/>
  <c r="E159" i="5" s="1"/>
  <c r="E174" i="5"/>
  <c r="E173" i="5" s="1"/>
  <c r="F160" i="5"/>
  <c r="F159" i="5" s="1"/>
  <c r="G160" i="5"/>
  <c r="G122" i="5"/>
  <c r="E109" i="5"/>
  <c r="G144" i="5"/>
  <c r="I144" i="5" s="1"/>
  <c r="F228" i="5"/>
  <c r="F224" i="5" s="1"/>
  <c r="F223" i="5" s="1"/>
  <c r="F222" i="5" s="1"/>
  <c r="E133" i="5"/>
  <c r="E130" i="5" s="1"/>
  <c r="E164" i="5"/>
  <c r="E163" i="5" s="1"/>
  <c r="E45" i="5"/>
  <c r="F122" i="5"/>
  <c r="E72" i="5"/>
  <c r="E71" i="5" s="1"/>
  <c r="E81" i="5"/>
  <c r="G124" i="5"/>
  <c r="G81" i="5"/>
  <c r="D81" i="5"/>
  <c r="E67" i="5"/>
  <c r="E66" i="5" s="1"/>
  <c r="E59" i="5" s="1"/>
  <c r="F282" i="5"/>
  <c r="F281" i="5" s="1"/>
  <c r="F112" i="5"/>
  <c r="F109" i="5" s="1"/>
  <c r="D55" i="5"/>
  <c r="D54" i="5" s="1"/>
  <c r="E28" i="5"/>
  <c r="E27" i="5" s="1"/>
  <c r="G12" i="5"/>
  <c r="G11" i="5" s="1"/>
  <c r="D12" i="5"/>
  <c r="D11" i="5" s="1"/>
  <c r="G55" i="5"/>
  <c r="G54" i="5" s="1"/>
  <c r="G40" i="5"/>
  <c r="D40" i="5"/>
  <c r="G372" i="5"/>
  <c r="I372" i="5" s="1"/>
  <c r="E212" i="5"/>
  <c r="E209" i="5" s="1"/>
  <c r="E205" i="5" s="1"/>
  <c r="E88" i="5"/>
  <c r="E85" i="5" s="1"/>
  <c r="E84" i="5" s="1"/>
  <c r="G64" i="5"/>
  <c r="E282" i="5"/>
  <c r="E281" i="5" s="1"/>
  <c r="G271" i="5"/>
  <c r="I271" i="5" s="1"/>
  <c r="G61" i="5"/>
  <c r="G88" i="5"/>
  <c r="D88" i="5"/>
  <c r="D85" i="5" s="1"/>
  <c r="D84" i="5" s="1"/>
  <c r="F64" i="5"/>
  <c r="F63" i="5" s="1"/>
  <c r="F40" i="5"/>
  <c r="G28" i="5"/>
  <c r="D28" i="5"/>
  <c r="D27" i="5" s="1"/>
  <c r="F12" i="5"/>
  <c r="F11" i="5" s="1"/>
  <c r="D76" i="5"/>
  <c r="G72" i="5"/>
  <c r="D72" i="5"/>
  <c r="D71" i="5" s="1"/>
  <c r="E55" i="5"/>
  <c r="E54" i="5" s="1"/>
  <c r="F45" i="5"/>
  <c r="G45" i="5"/>
  <c r="D45" i="5"/>
  <c r="E40" i="5"/>
  <c r="F28" i="5"/>
  <c r="F27" i="5" s="1"/>
  <c r="E12" i="5"/>
  <c r="E11" i="5" s="1"/>
  <c r="F124" i="5"/>
  <c r="E119" i="5"/>
  <c r="E118" i="5" s="1"/>
  <c r="E117" i="5" s="1"/>
  <c r="G374" i="5"/>
  <c r="I374" i="5" s="1"/>
  <c r="G273" i="5"/>
  <c r="F356" i="5"/>
  <c r="F355" i="5" s="1"/>
  <c r="G279" i="5"/>
  <c r="I279" i="5" s="1"/>
  <c r="G265" i="5"/>
  <c r="G239" i="5"/>
  <c r="E192" i="5"/>
  <c r="E191" i="5" s="1"/>
  <c r="E190" i="5" s="1"/>
  <c r="G262" i="5"/>
  <c r="F212" i="5"/>
  <c r="F209" i="5" s="1"/>
  <c r="F205" i="5" s="1"/>
  <c r="D157" i="5"/>
  <c r="G218" i="5"/>
  <c r="E143" i="5"/>
  <c r="E142" i="5" s="1"/>
  <c r="F107" i="5"/>
  <c r="F95" i="5" s="1"/>
  <c r="F192" i="5"/>
  <c r="F191" i="5" s="1"/>
  <c r="F190" i="5" s="1"/>
  <c r="F88" i="5"/>
  <c r="F81" i="5"/>
  <c r="F72" i="5"/>
  <c r="G86" i="5"/>
  <c r="I86" i="5" s="1"/>
  <c r="F67" i="5"/>
  <c r="F66" i="5" s="1"/>
  <c r="F52" i="5"/>
  <c r="F61" i="5"/>
  <c r="F60" i="5" s="1"/>
  <c r="F55" i="5"/>
  <c r="F54" i="5" s="1"/>
  <c r="E32" i="5" l="1"/>
  <c r="E31" i="5" s="1"/>
  <c r="I218" i="5"/>
  <c r="H218" i="5"/>
  <c r="G322" i="5"/>
  <c r="H322" i="5" s="1"/>
  <c r="E129" i="5"/>
  <c r="G75" i="5"/>
  <c r="F32" i="5"/>
  <c r="G32" i="5"/>
  <c r="G112" i="5"/>
  <c r="I112" i="5" s="1"/>
  <c r="G136" i="5"/>
  <c r="H136" i="5" s="1"/>
  <c r="E10" i="5"/>
  <c r="F75" i="5"/>
  <c r="E75" i="5"/>
  <c r="E70" i="5" s="1"/>
  <c r="G154" i="5"/>
  <c r="I154" i="5" s="1"/>
  <c r="I343" i="5"/>
  <c r="I184" i="5"/>
  <c r="I122" i="5"/>
  <c r="H54" i="5"/>
  <c r="I54" i="5"/>
  <c r="G257" i="5"/>
  <c r="I262" i="5"/>
  <c r="H45" i="5"/>
  <c r="I45" i="5"/>
  <c r="I76" i="5"/>
  <c r="H76" i="5"/>
  <c r="I273" i="5"/>
  <c r="H273" i="5"/>
  <c r="G71" i="5"/>
  <c r="G70" i="5" s="1"/>
  <c r="H72" i="5"/>
  <c r="I72" i="5"/>
  <c r="I12" i="5"/>
  <c r="H12" i="5"/>
  <c r="G119" i="5"/>
  <c r="I124" i="5"/>
  <c r="G159" i="5"/>
  <c r="H160" i="5"/>
  <c r="I160" i="5"/>
  <c r="G169" i="5"/>
  <c r="I169" i="5" s="1"/>
  <c r="I170" i="5"/>
  <c r="F204" i="5"/>
  <c r="H239" i="5"/>
  <c r="I239" i="5"/>
  <c r="I88" i="5"/>
  <c r="H88" i="5"/>
  <c r="I81" i="5"/>
  <c r="H81" i="5"/>
  <c r="I67" i="5"/>
  <c r="H67" i="5"/>
  <c r="G355" i="5"/>
  <c r="I356" i="5"/>
  <c r="I210" i="5"/>
  <c r="H210" i="5"/>
  <c r="G148" i="5"/>
  <c r="G147" i="5" s="1"/>
  <c r="I149" i="5"/>
  <c r="H149" i="5"/>
  <c r="H103" i="5"/>
  <c r="I103" i="5"/>
  <c r="G99" i="5"/>
  <c r="G98" i="5" s="1"/>
  <c r="I101" i="5"/>
  <c r="G201" i="5"/>
  <c r="I202" i="5"/>
  <c r="G187" i="5"/>
  <c r="I187" i="5" s="1"/>
  <c r="I188" i="5"/>
  <c r="H131" i="5"/>
  <c r="I131" i="5"/>
  <c r="H33" i="5"/>
  <c r="I33" i="5"/>
  <c r="G264" i="5"/>
  <c r="I264" i="5" s="1"/>
  <c r="I265" i="5"/>
  <c r="G63" i="5"/>
  <c r="I64" i="5"/>
  <c r="H64" i="5"/>
  <c r="G177" i="5"/>
  <c r="H178" i="5"/>
  <c r="I178" i="5"/>
  <c r="G173" i="5"/>
  <c r="I174" i="5"/>
  <c r="H174" i="5"/>
  <c r="G163" i="5"/>
  <c r="I164" i="5"/>
  <c r="H164" i="5"/>
  <c r="I216" i="5"/>
  <c r="H216" i="5"/>
  <c r="H300" i="5"/>
  <c r="I300" i="5"/>
  <c r="G288" i="5"/>
  <c r="I289" i="5"/>
  <c r="H289" i="5"/>
  <c r="H139" i="5"/>
  <c r="I139" i="5"/>
  <c r="H226" i="5"/>
  <c r="I226" i="5"/>
  <c r="I96" i="5"/>
  <c r="H96" i="5"/>
  <c r="G60" i="5"/>
  <c r="I61" i="5"/>
  <c r="H61" i="5"/>
  <c r="I40" i="5"/>
  <c r="H40" i="5"/>
  <c r="G27" i="5"/>
  <c r="I28" i="5"/>
  <c r="H28" i="5"/>
  <c r="I55" i="5"/>
  <c r="H55" i="5"/>
  <c r="H283" i="5"/>
  <c r="I283" i="5"/>
  <c r="I35" i="5"/>
  <c r="H35" i="5"/>
  <c r="I49" i="5"/>
  <c r="H49" i="5"/>
  <c r="G51" i="5"/>
  <c r="I52" i="5"/>
  <c r="H52" i="5"/>
  <c r="D32" i="5"/>
  <c r="D31" i="5" s="1"/>
  <c r="D10" i="5"/>
  <c r="G143" i="5"/>
  <c r="I143" i="5" s="1"/>
  <c r="F10" i="5"/>
  <c r="F351" i="5"/>
  <c r="E94" i="5"/>
  <c r="D75" i="5"/>
  <c r="D70" i="5" s="1"/>
  <c r="G66" i="5"/>
  <c r="G282" i="5"/>
  <c r="F59" i="5"/>
  <c r="F158" i="5"/>
  <c r="E204" i="5"/>
  <c r="F172" i="5"/>
  <c r="E172" i="5"/>
  <c r="E158" i="5"/>
  <c r="E128" i="5"/>
  <c r="F119" i="5"/>
  <c r="F94" i="5"/>
  <c r="F51" i="5"/>
  <c r="G85" i="5"/>
  <c r="F71" i="5"/>
  <c r="F85" i="5"/>
  <c r="F84" i="5" s="1"/>
  <c r="G207" i="5"/>
  <c r="G220" i="5"/>
  <c r="G228" i="5"/>
  <c r="I228" i="5" s="1"/>
  <c r="I322" i="5" l="1"/>
  <c r="G153" i="5"/>
  <c r="I153" i="5" s="1"/>
  <c r="G109" i="5"/>
  <c r="I109" i="5" s="1"/>
  <c r="I136" i="5"/>
  <c r="G340" i="5"/>
  <c r="I340" i="5" s="1"/>
  <c r="G158" i="5"/>
  <c r="H158" i="5" s="1"/>
  <c r="G142" i="5"/>
  <c r="I142" i="5" s="1"/>
  <c r="E9" i="5"/>
  <c r="G59" i="5"/>
  <c r="I59" i="5" s="1"/>
  <c r="G31" i="5"/>
  <c r="H11" i="5"/>
  <c r="I11" i="5"/>
  <c r="G10" i="5"/>
  <c r="I220" i="5"/>
  <c r="H220" i="5"/>
  <c r="G206" i="5"/>
  <c r="I207" i="5"/>
  <c r="H207" i="5"/>
  <c r="F31" i="5"/>
  <c r="H31" i="5" s="1"/>
  <c r="H75" i="5"/>
  <c r="I75" i="5"/>
  <c r="H66" i="5"/>
  <c r="I66" i="5"/>
  <c r="I32" i="5"/>
  <c r="H32" i="5"/>
  <c r="I98" i="5"/>
  <c r="I99" i="5"/>
  <c r="G118" i="5"/>
  <c r="I119" i="5"/>
  <c r="H85" i="5"/>
  <c r="I85" i="5"/>
  <c r="H27" i="5"/>
  <c r="I27" i="5"/>
  <c r="H60" i="5"/>
  <c r="I60" i="5"/>
  <c r="I288" i="5"/>
  <c r="H288" i="5"/>
  <c r="H63" i="5"/>
  <c r="I63" i="5"/>
  <c r="G200" i="5"/>
  <c r="I200" i="5" s="1"/>
  <c r="I201" i="5"/>
  <c r="I159" i="5"/>
  <c r="H159" i="5"/>
  <c r="G256" i="5"/>
  <c r="I256" i="5" s="1"/>
  <c r="I257" i="5"/>
  <c r="H147" i="5"/>
  <c r="I147" i="5"/>
  <c r="G281" i="5"/>
  <c r="I282" i="5"/>
  <c r="H282" i="5"/>
  <c r="H51" i="5"/>
  <c r="I51" i="5"/>
  <c r="H163" i="5"/>
  <c r="I163" i="5"/>
  <c r="I173" i="5"/>
  <c r="H173" i="5"/>
  <c r="I177" i="5"/>
  <c r="H177" i="5"/>
  <c r="I148" i="5"/>
  <c r="H148" i="5"/>
  <c r="G351" i="5"/>
  <c r="I351" i="5" s="1"/>
  <c r="I355" i="5"/>
  <c r="I71" i="5"/>
  <c r="H71" i="5"/>
  <c r="D9" i="5"/>
  <c r="D445" i="5" s="1"/>
  <c r="F157" i="5"/>
  <c r="G339" i="5"/>
  <c r="I339" i="5" s="1"/>
  <c r="E157" i="5"/>
  <c r="G215" i="5"/>
  <c r="F118" i="5"/>
  <c r="G108" i="5"/>
  <c r="I108" i="5" s="1"/>
  <c r="G249" i="5"/>
  <c r="G248" i="5" s="1"/>
  <c r="I225" i="5"/>
  <c r="G192" i="5"/>
  <c r="G183" i="5"/>
  <c r="F70" i="5"/>
  <c r="G84" i="5"/>
  <c r="G277" i="5"/>
  <c r="G212" i="5"/>
  <c r="I158" i="5" l="1"/>
  <c r="H59" i="5"/>
  <c r="I31" i="5"/>
  <c r="G270" i="5"/>
  <c r="G269" i="5" s="1"/>
  <c r="I277" i="5"/>
  <c r="G172" i="5"/>
  <c r="I183" i="5"/>
  <c r="I249" i="5"/>
  <c r="H84" i="5"/>
  <c r="I84" i="5"/>
  <c r="G191" i="5"/>
  <c r="I191" i="5" s="1"/>
  <c r="I192" i="5"/>
  <c r="G209" i="5"/>
  <c r="G205" i="5" s="1"/>
  <c r="I212" i="5"/>
  <c r="H215" i="5"/>
  <c r="I215" i="5"/>
  <c r="I281" i="5"/>
  <c r="H281" i="5"/>
  <c r="I10" i="5"/>
  <c r="H10" i="5"/>
  <c r="I118" i="5"/>
  <c r="G117" i="5"/>
  <c r="I70" i="5"/>
  <c r="H70" i="5"/>
  <c r="I206" i="5"/>
  <c r="H206" i="5"/>
  <c r="G214" i="5"/>
  <c r="G107" i="5"/>
  <c r="F117" i="5"/>
  <c r="F9" i="5"/>
  <c r="G224" i="5"/>
  <c r="I224" i="5" s="1"/>
  <c r="G9" i="5"/>
  <c r="I107" i="5" l="1"/>
  <c r="G95" i="5"/>
  <c r="G190" i="5"/>
  <c r="I190" i="5" s="1"/>
  <c r="I117" i="5"/>
  <c r="H248" i="5"/>
  <c r="I248" i="5"/>
  <c r="I214" i="5"/>
  <c r="H214" i="5"/>
  <c r="H172" i="5"/>
  <c r="I172" i="5"/>
  <c r="H205" i="5"/>
  <c r="I205" i="5"/>
  <c r="I209" i="5"/>
  <c r="H209" i="5"/>
  <c r="I269" i="5"/>
  <c r="H269" i="5"/>
  <c r="H270" i="5"/>
  <c r="I270" i="5"/>
  <c r="G268" i="5"/>
  <c r="F381" i="5"/>
  <c r="F365" i="5" s="1"/>
  <c r="F364" i="5" s="1"/>
  <c r="G247" i="5"/>
  <c r="G223" i="5"/>
  <c r="H9" i="5"/>
  <c r="I9" i="5"/>
  <c r="G157" i="5" l="1"/>
  <c r="H157" i="5" s="1"/>
  <c r="G238" i="5"/>
  <c r="I247" i="5"/>
  <c r="H247" i="5"/>
  <c r="H95" i="5"/>
  <c r="I95" i="5"/>
  <c r="I223" i="5"/>
  <c r="H223" i="5"/>
  <c r="I268" i="5"/>
  <c r="H268" i="5"/>
  <c r="G222" i="5"/>
  <c r="G94" i="5"/>
  <c r="G15" i="1"/>
  <c r="G14" i="1" s="1"/>
  <c r="G13" i="1" s="1"/>
  <c r="G12" i="1" s="1"/>
  <c r="G11" i="1" s="1"/>
  <c r="G21" i="1"/>
  <c r="G20" i="1" s="1"/>
  <c r="G19" i="1" s="1"/>
  <c r="G18" i="1" s="1"/>
  <c r="G28" i="1"/>
  <c r="H28" i="1"/>
  <c r="I28" i="1"/>
  <c r="J29" i="1"/>
  <c r="G30" i="1"/>
  <c r="H30" i="1"/>
  <c r="I30" i="1"/>
  <c r="J31" i="1"/>
  <c r="G38" i="1"/>
  <c r="H38" i="1"/>
  <c r="I38" i="1"/>
  <c r="J39" i="1"/>
  <c r="J40" i="1"/>
  <c r="G44" i="1"/>
  <c r="G43" i="1" s="1"/>
  <c r="H44" i="1"/>
  <c r="H43" i="1" s="1"/>
  <c r="I44" i="1"/>
  <c r="G50" i="1"/>
  <c r="H50" i="1"/>
  <c r="I50" i="1"/>
  <c r="J51" i="1"/>
  <c r="G52" i="1"/>
  <c r="H52" i="1"/>
  <c r="I52" i="1"/>
  <c r="J53" i="1"/>
  <c r="G57" i="1"/>
  <c r="H57" i="1"/>
  <c r="I57" i="1"/>
  <c r="J58" i="1"/>
  <c r="G61" i="1"/>
  <c r="H61" i="1"/>
  <c r="I61" i="1"/>
  <c r="J62" i="1"/>
  <c r="J63" i="1"/>
  <c r="J64" i="1"/>
  <c r="G68" i="1"/>
  <c r="G67" i="1" s="1"/>
  <c r="G66" i="1" s="1"/>
  <c r="G65" i="1" s="1"/>
  <c r="H68" i="1"/>
  <c r="H67" i="1" s="1"/>
  <c r="H66" i="1" s="1"/>
  <c r="H65" i="1" s="1"/>
  <c r="I68" i="1"/>
  <c r="H70" i="1"/>
  <c r="I70" i="1"/>
  <c r="G71" i="1"/>
  <c r="G70" i="1" s="1"/>
  <c r="G77" i="1"/>
  <c r="G76" i="1" s="1"/>
  <c r="H77" i="1"/>
  <c r="H76" i="1" s="1"/>
  <c r="I77" i="1"/>
  <c r="J78" i="1"/>
  <c r="G80" i="1"/>
  <c r="G79" i="1" s="1"/>
  <c r="H80" i="1"/>
  <c r="H79" i="1" s="1"/>
  <c r="I80" i="1"/>
  <c r="J81" i="1"/>
  <c r="G83" i="1"/>
  <c r="G82" i="1" s="1"/>
  <c r="H83" i="1"/>
  <c r="H82" i="1" s="1"/>
  <c r="I83" i="1"/>
  <c r="G89" i="1"/>
  <c r="H89" i="1"/>
  <c r="I89" i="1"/>
  <c r="G91" i="1"/>
  <c r="H91" i="1"/>
  <c r="I91" i="1"/>
  <c r="G100" i="1"/>
  <c r="G99" i="1" s="1"/>
  <c r="H100" i="1"/>
  <c r="H99" i="1" s="1"/>
  <c r="I100" i="1"/>
  <c r="J101" i="1"/>
  <c r="J102" i="1"/>
  <c r="J105" i="1"/>
  <c r="J106" i="1"/>
  <c r="J108" i="1"/>
  <c r="G109" i="1"/>
  <c r="H109" i="1"/>
  <c r="I109" i="1"/>
  <c r="J110" i="1"/>
  <c r="G114" i="1"/>
  <c r="G113" i="1" s="1"/>
  <c r="G112" i="1" s="1"/>
  <c r="H114" i="1"/>
  <c r="H113" i="1" s="1"/>
  <c r="H112" i="1" s="1"/>
  <c r="I114" i="1"/>
  <c r="G119" i="1"/>
  <c r="H121" i="1"/>
  <c r="H120" i="1" s="1"/>
  <c r="H119" i="1" s="1"/>
  <c r="I121" i="1"/>
  <c r="J122" i="1"/>
  <c r="J123" i="1"/>
  <c r="G126" i="1"/>
  <c r="G125" i="1" s="1"/>
  <c r="H126" i="1"/>
  <c r="H125" i="1" s="1"/>
  <c r="I126" i="1"/>
  <c r="J127" i="1"/>
  <c r="J128" i="1"/>
  <c r="G130" i="1"/>
  <c r="G129" i="1" s="1"/>
  <c r="H130" i="1"/>
  <c r="H129" i="1" s="1"/>
  <c r="I130" i="1"/>
  <c r="J131" i="1"/>
  <c r="G133" i="1"/>
  <c r="G132" i="1" s="1"/>
  <c r="H133" i="1"/>
  <c r="H132" i="1" s="1"/>
  <c r="I133" i="1"/>
  <c r="J134" i="1"/>
  <c r="J135" i="1"/>
  <c r="J136" i="1"/>
  <c r="G139" i="1"/>
  <c r="G138" i="1" s="1"/>
  <c r="G137" i="1" s="1"/>
  <c r="H139" i="1"/>
  <c r="H138" i="1" s="1"/>
  <c r="H137" i="1" s="1"/>
  <c r="I139" i="1"/>
  <c r="J140" i="1"/>
  <c r="J141" i="1"/>
  <c r="G146" i="1"/>
  <c r="G145" i="1" s="1"/>
  <c r="G144" i="1" s="1"/>
  <c r="G143" i="1" s="1"/>
  <c r="G142" i="1" s="1"/>
  <c r="H146" i="1"/>
  <c r="H145" i="1" s="1"/>
  <c r="H144" i="1" s="1"/>
  <c r="H143" i="1" s="1"/>
  <c r="H142" i="1" s="1"/>
  <c r="I146" i="1"/>
  <c r="J147" i="1"/>
  <c r="G152" i="1"/>
  <c r="G151" i="1" s="1"/>
  <c r="G150" i="1" s="1"/>
  <c r="G149" i="1" s="1"/>
  <c r="G148" i="1" s="1"/>
  <c r="H152" i="1"/>
  <c r="H151" i="1" s="1"/>
  <c r="H150" i="1" s="1"/>
  <c r="H149" i="1" s="1"/>
  <c r="H148" i="1" s="1"/>
  <c r="I152" i="1"/>
  <c r="G153" i="1"/>
  <c r="H153" i="1"/>
  <c r="I153" i="1"/>
  <c r="J154" i="1"/>
  <c r="J91" i="1" l="1"/>
  <c r="J89" i="1"/>
  <c r="I157" i="5"/>
  <c r="J146" i="1"/>
  <c r="H49" i="1"/>
  <c r="H48" i="1" s="1"/>
  <c r="H47" i="1" s="1"/>
  <c r="H46" i="1" s="1"/>
  <c r="I27" i="1"/>
  <c r="G49" i="1"/>
  <c r="G48" i="1" s="1"/>
  <c r="G47" i="1" s="1"/>
  <c r="G46" i="1" s="1"/>
  <c r="G27" i="1"/>
  <c r="G26" i="1" s="1"/>
  <c r="G25" i="1" s="1"/>
  <c r="G24" i="1" s="1"/>
  <c r="H27" i="1"/>
  <c r="H26" i="1" s="1"/>
  <c r="H25" i="1" s="1"/>
  <c r="H24" i="1" s="1"/>
  <c r="I49" i="1"/>
  <c r="I48" i="1" s="1"/>
  <c r="J44" i="1"/>
  <c r="J77" i="1"/>
  <c r="K30" i="1"/>
  <c r="K104" i="1"/>
  <c r="K91" i="1"/>
  <c r="K89" i="1"/>
  <c r="K83" i="1"/>
  <c r="I94" i="5"/>
  <c r="H94" i="5"/>
  <c r="H222" i="5"/>
  <c r="I222" i="5"/>
  <c r="I238" i="5"/>
  <c r="H238" i="5"/>
  <c r="J153" i="1"/>
  <c r="K153" i="1"/>
  <c r="I151" i="1"/>
  <c r="K151" i="1" s="1"/>
  <c r="K152" i="1"/>
  <c r="I120" i="1"/>
  <c r="K120" i="1" s="1"/>
  <c r="K121" i="1"/>
  <c r="I113" i="1"/>
  <c r="K113" i="1" s="1"/>
  <c r="K114" i="1"/>
  <c r="I99" i="1"/>
  <c r="K99" i="1" s="1"/>
  <c r="K100" i="1"/>
  <c r="I79" i="1"/>
  <c r="K79" i="1" s="1"/>
  <c r="K80" i="1"/>
  <c r="K70" i="1"/>
  <c r="J57" i="1"/>
  <c r="K57" i="1"/>
  <c r="K50" i="1"/>
  <c r="I43" i="1"/>
  <c r="K44" i="1"/>
  <c r="J30" i="1"/>
  <c r="I138" i="1"/>
  <c r="K138" i="1" s="1"/>
  <c r="K139" i="1"/>
  <c r="I132" i="1"/>
  <c r="K132" i="1" s="1"/>
  <c r="K133" i="1"/>
  <c r="I125" i="1"/>
  <c r="K125" i="1" s="1"/>
  <c r="K126" i="1"/>
  <c r="J109" i="1"/>
  <c r="K109" i="1"/>
  <c r="J52" i="1"/>
  <c r="K52" i="1"/>
  <c r="I145" i="1"/>
  <c r="K145" i="1" s="1"/>
  <c r="K146" i="1"/>
  <c r="I129" i="1"/>
  <c r="K129" i="1" s="1"/>
  <c r="K130" i="1"/>
  <c r="J80" i="1"/>
  <c r="I76" i="1"/>
  <c r="K76" i="1" s="1"/>
  <c r="K77" i="1"/>
  <c r="I67" i="1"/>
  <c r="K67" i="1" s="1"/>
  <c r="K68" i="1"/>
  <c r="J61" i="1"/>
  <c r="K61" i="1"/>
  <c r="J50" i="1"/>
  <c r="J38" i="1"/>
  <c r="K38" i="1"/>
  <c r="K28" i="1"/>
  <c r="H21" i="1"/>
  <c r="H20" i="1" s="1"/>
  <c r="H19" i="1" s="1"/>
  <c r="F135" i="5"/>
  <c r="F133" i="5" s="1"/>
  <c r="F130" i="5" s="1"/>
  <c r="F129" i="5" s="1"/>
  <c r="F128" i="5" s="1"/>
  <c r="F445" i="5" s="1"/>
  <c r="F450" i="5" s="1"/>
  <c r="G204" i="5"/>
  <c r="G75" i="1"/>
  <c r="G74" i="1" s="1"/>
  <c r="J139" i="1"/>
  <c r="J126" i="1"/>
  <c r="H103" i="1"/>
  <c r="H88" i="1"/>
  <c r="H87" i="1" s="1"/>
  <c r="H86" i="1" s="1"/>
  <c r="H85" i="1" s="1"/>
  <c r="J130" i="1"/>
  <c r="I103" i="1"/>
  <c r="I98" i="1" s="1"/>
  <c r="G103" i="1"/>
  <c r="G98" i="1" s="1"/>
  <c r="G97" i="1" s="1"/>
  <c r="G96" i="1" s="1"/>
  <c r="I88" i="1"/>
  <c r="G88" i="1"/>
  <c r="G87" i="1" s="1"/>
  <c r="G86" i="1" s="1"/>
  <c r="G85" i="1" s="1"/>
  <c r="I150" i="1"/>
  <c r="K150" i="1" s="1"/>
  <c r="J151" i="1"/>
  <c r="G124" i="1"/>
  <c r="G118" i="1" s="1"/>
  <c r="G117" i="1" s="1"/>
  <c r="G116" i="1" s="1"/>
  <c r="J99" i="1"/>
  <c r="I144" i="1"/>
  <c r="K144" i="1" s="1"/>
  <c r="H124" i="1"/>
  <c r="H118" i="1" s="1"/>
  <c r="H117" i="1" s="1"/>
  <c r="H116" i="1" s="1"/>
  <c r="J152" i="1"/>
  <c r="J121" i="1"/>
  <c r="J104" i="1"/>
  <c r="J100" i="1"/>
  <c r="I82" i="1"/>
  <c r="H75" i="1"/>
  <c r="H74" i="1" s="1"/>
  <c r="H73" i="1" s="1"/>
  <c r="J133" i="1"/>
  <c r="G73" i="1"/>
  <c r="G17" i="1"/>
  <c r="G10" i="1" s="1"/>
  <c r="J28" i="1"/>
  <c r="I681" i="1"/>
  <c r="H681" i="1"/>
  <c r="H680" i="1" s="1"/>
  <c r="H679" i="1" s="1"/>
  <c r="G681" i="1"/>
  <c r="G680" i="1" s="1"/>
  <c r="G679" i="1" s="1"/>
  <c r="I676" i="1"/>
  <c r="H676" i="1"/>
  <c r="G676" i="1"/>
  <c r="I672" i="1"/>
  <c r="H672" i="1"/>
  <c r="G672" i="1"/>
  <c r="I535" i="1"/>
  <c r="H535" i="1"/>
  <c r="G535" i="1"/>
  <c r="G1077" i="1"/>
  <c r="G1076" i="1" s="1"/>
  <c r="G1075" i="1" s="1"/>
  <c r="I1072" i="1"/>
  <c r="H1072" i="1"/>
  <c r="G1072" i="1"/>
  <c r="I1047" i="1"/>
  <c r="H1047" i="1"/>
  <c r="H1020" i="1"/>
  <c r="H1019" i="1" s="1"/>
  <c r="I901" i="1"/>
  <c r="I900" i="1" s="1"/>
  <c r="H901" i="1"/>
  <c r="H900" i="1" s="1"/>
  <c r="I924" i="1"/>
  <c r="H924" i="1"/>
  <c r="I886" i="1"/>
  <c r="H886" i="1"/>
  <c r="J49" i="1" l="1"/>
  <c r="K88" i="1"/>
  <c r="J138" i="1"/>
  <c r="I119" i="1"/>
  <c r="K119" i="1" s="1"/>
  <c r="K82" i="1"/>
  <c r="J82" i="1"/>
  <c r="K43" i="1"/>
  <c r="J43" i="1"/>
  <c r="I66" i="1"/>
  <c r="K66" i="1" s="1"/>
  <c r="I87" i="1"/>
  <c r="K87" i="1" s="1"/>
  <c r="I112" i="1"/>
  <c r="K112" i="1" s="1"/>
  <c r="J79" i="1"/>
  <c r="K49" i="1"/>
  <c r="J129" i="1"/>
  <c r="J120" i="1"/>
  <c r="J132" i="1"/>
  <c r="J76" i="1"/>
  <c r="J145" i="1"/>
  <c r="J125" i="1"/>
  <c r="J103" i="1"/>
  <c r="G671" i="1"/>
  <c r="G670" i="1" s="1"/>
  <c r="K535" i="1"/>
  <c r="H98" i="1"/>
  <c r="H97" i="1" s="1"/>
  <c r="H96" i="1" s="1"/>
  <c r="H23" i="1" s="1"/>
  <c r="I124" i="1"/>
  <c r="K124" i="1" s="1"/>
  <c r="I137" i="1"/>
  <c r="K137" i="1" s="1"/>
  <c r="K103" i="1"/>
  <c r="I75" i="1"/>
  <c r="K75" i="1" s="1"/>
  <c r="H18" i="1"/>
  <c r="H17" i="1" s="1"/>
  <c r="H13" i="1" s="1"/>
  <c r="H12" i="1" s="1"/>
  <c r="H11" i="1" s="1"/>
  <c r="H10" i="1" s="1"/>
  <c r="K27" i="1"/>
  <c r="I204" i="5"/>
  <c r="H204" i="5"/>
  <c r="H1018" i="1"/>
  <c r="K1019" i="1"/>
  <c r="J1019" i="1"/>
  <c r="K672" i="1"/>
  <c r="J672" i="1"/>
  <c r="K22" i="1"/>
  <c r="G135" i="5"/>
  <c r="I135" i="5" s="1"/>
  <c r="K901" i="1"/>
  <c r="J901" i="1"/>
  <c r="J27" i="1"/>
  <c r="K676" i="1"/>
  <c r="J676" i="1"/>
  <c r="K1072" i="1"/>
  <c r="J1072" i="1"/>
  <c r="I26" i="1"/>
  <c r="K26" i="1" s="1"/>
  <c r="J88" i="1"/>
  <c r="K1020" i="1"/>
  <c r="J1020" i="1"/>
  <c r="K681" i="1"/>
  <c r="J681" i="1"/>
  <c r="J924" i="1"/>
  <c r="K924" i="1"/>
  <c r="G381" i="5"/>
  <c r="H1045" i="1"/>
  <c r="K1047" i="1"/>
  <c r="J1047" i="1"/>
  <c r="K886" i="1"/>
  <c r="I680" i="1"/>
  <c r="I671" i="1"/>
  <c r="H671" i="1"/>
  <c r="G23" i="1"/>
  <c r="G9" i="1" s="1"/>
  <c r="I21" i="1"/>
  <c r="I65" i="1"/>
  <c r="K65" i="1" s="1"/>
  <c r="I143" i="1"/>
  <c r="K143" i="1" s="1"/>
  <c r="J144" i="1"/>
  <c r="I86" i="1"/>
  <c r="K86" i="1" s="1"/>
  <c r="I149" i="1"/>
  <c r="K149" i="1" s="1"/>
  <c r="J150" i="1"/>
  <c r="G901" i="1"/>
  <c r="I849" i="1"/>
  <c r="I848" i="1" s="1"/>
  <c r="I847" i="1" s="1"/>
  <c r="I846" i="1" s="1"/>
  <c r="H849" i="1"/>
  <c r="G862" i="1"/>
  <c r="I1082" i="1"/>
  <c r="H1082" i="1"/>
  <c r="H1081" i="1" s="1"/>
  <c r="H1080" i="1" s="1"/>
  <c r="H1079" i="1" s="1"/>
  <c r="I1071" i="1"/>
  <c r="H1071" i="1"/>
  <c r="H1070" i="1" s="1"/>
  <c r="H1069" i="1" s="1"/>
  <c r="H1068" i="1" s="1"/>
  <c r="G1071" i="1"/>
  <c r="G1070" i="1" s="1"/>
  <c r="G1069" i="1" s="1"/>
  <c r="G1068" i="1" s="1"/>
  <c r="G1066" i="1"/>
  <c r="G1065" i="1" s="1"/>
  <c r="I1060" i="1"/>
  <c r="I1059" i="1" s="1"/>
  <c r="I1058" i="1" s="1"/>
  <c r="I1057" i="1" s="1"/>
  <c r="I1056" i="1" s="1"/>
  <c r="H1060" i="1"/>
  <c r="G1060" i="1"/>
  <c r="G1059" i="1" s="1"/>
  <c r="G1047" i="1"/>
  <c r="I1036" i="1"/>
  <c r="H1036" i="1"/>
  <c r="H1035" i="1" s="1"/>
  <c r="G1039" i="1"/>
  <c r="G1036" i="1" s="1"/>
  <c r="G1035" i="1" s="1"/>
  <c r="J119" i="1" l="1"/>
  <c r="J87" i="1"/>
  <c r="I97" i="1"/>
  <c r="K97" i="1" s="1"/>
  <c r="J98" i="1"/>
  <c r="K98" i="1"/>
  <c r="K21" i="1"/>
  <c r="J21" i="1"/>
  <c r="K48" i="1"/>
  <c r="J48" i="1"/>
  <c r="J137" i="1"/>
  <c r="J124" i="1"/>
  <c r="I118" i="1"/>
  <c r="K118" i="1" s="1"/>
  <c r="H9" i="1"/>
  <c r="J26" i="1"/>
  <c r="I25" i="1"/>
  <c r="K25" i="1" s="1"/>
  <c r="I74" i="1"/>
  <c r="J75" i="1"/>
  <c r="G365" i="5"/>
  <c r="H381" i="5"/>
  <c r="I381" i="5"/>
  <c r="I670" i="1"/>
  <c r="K671" i="1"/>
  <c r="J671" i="1"/>
  <c r="G1045" i="1"/>
  <c r="I1070" i="1"/>
  <c r="K1071" i="1"/>
  <c r="J1071" i="1"/>
  <c r="K680" i="1"/>
  <c r="J680" i="1"/>
  <c r="I1081" i="1"/>
  <c r="K1082" i="1"/>
  <c r="J1082" i="1"/>
  <c r="G133" i="5"/>
  <c r="I133" i="5" s="1"/>
  <c r="H1017" i="1"/>
  <c r="K1018" i="1"/>
  <c r="J1018" i="1"/>
  <c r="H1059" i="1"/>
  <c r="K1060" i="1"/>
  <c r="J1060" i="1"/>
  <c r="H848" i="1"/>
  <c r="J849" i="1"/>
  <c r="K849" i="1"/>
  <c r="I1035" i="1"/>
  <c r="J1036" i="1"/>
  <c r="K1036" i="1"/>
  <c r="I1045" i="1"/>
  <c r="K1046" i="1"/>
  <c r="J1046" i="1"/>
  <c r="I679" i="1"/>
  <c r="H670" i="1"/>
  <c r="G1030" i="1"/>
  <c r="G1029" i="1" s="1"/>
  <c r="H1030" i="1"/>
  <c r="H1029" i="1" s="1"/>
  <c r="I47" i="1"/>
  <c r="I117" i="1"/>
  <c r="K117" i="1" s="1"/>
  <c r="I85" i="1"/>
  <c r="K85" i="1" s="1"/>
  <c r="J86" i="1"/>
  <c r="I142" i="1"/>
  <c r="K142" i="1" s="1"/>
  <c r="J143" i="1"/>
  <c r="I148" i="1"/>
  <c r="K148" i="1" s="1"/>
  <c r="J149" i="1"/>
  <c r="I96" i="1"/>
  <c r="K96" i="1" s="1"/>
  <c r="J97" i="1"/>
  <c r="I20" i="1"/>
  <c r="G1058" i="1"/>
  <c r="G1057" i="1" s="1"/>
  <c r="G1056" i="1" s="1"/>
  <c r="G1055" i="1" s="1"/>
  <c r="I1027" i="1"/>
  <c r="H1027" i="1"/>
  <c r="H1026" i="1" s="1"/>
  <c r="H1025" i="1" s="1"/>
  <c r="H1024" i="1" s="1"/>
  <c r="H1023" i="1" s="1"/>
  <c r="G1027" i="1"/>
  <c r="G1026" i="1" s="1"/>
  <c r="G1025" i="1" s="1"/>
  <c r="G1024" i="1" s="1"/>
  <c r="G1023" i="1" s="1"/>
  <c r="G1020" i="1"/>
  <c r="G1019" i="1" s="1"/>
  <c r="G1018" i="1" s="1"/>
  <c r="G1017" i="1" s="1"/>
  <c r="G1016" i="1" s="1"/>
  <c r="G1014" i="1"/>
  <c r="G1013" i="1" s="1"/>
  <c r="I1011" i="1"/>
  <c r="H1011" i="1"/>
  <c r="H1010" i="1" s="1"/>
  <c r="H1009" i="1" s="1"/>
  <c r="H1008" i="1" s="1"/>
  <c r="H1007" i="1" s="1"/>
  <c r="G1011" i="1"/>
  <c r="G1010" i="1" s="1"/>
  <c r="G1009" i="1" s="1"/>
  <c r="G1008" i="1" s="1"/>
  <c r="I995" i="1"/>
  <c r="H995" i="1"/>
  <c r="H994" i="1" s="1"/>
  <c r="I991" i="1"/>
  <c r="I990" i="1" s="1"/>
  <c r="H991" i="1"/>
  <c r="H990" i="1" s="1"/>
  <c r="G991" i="1"/>
  <c r="G990" i="1" s="1"/>
  <c r="G1004" i="1"/>
  <c r="G1003" i="1" s="1"/>
  <c r="G984" i="1"/>
  <c r="G983" i="1" s="1"/>
  <c r="G982" i="1" s="1"/>
  <c r="G981" i="1" s="1"/>
  <c r="G980" i="1" s="1"/>
  <c r="I976" i="1"/>
  <c r="H976" i="1"/>
  <c r="G976" i="1"/>
  <c r="I967" i="1"/>
  <c r="H967" i="1"/>
  <c r="H966" i="1" s="1"/>
  <c r="G967" i="1"/>
  <c r="G966" i="1" s="1"/>
  <c r="I958" i="1"/>
  <c r="H958" i="1"/>
  <c r="H957" i="1" s="1"/>
  <c r="H956" i="1" s="1"/>
  <c r="G964" i="1"/>
  <c r="G963" i="1" s="1"/>
  <c r="G961" i="1"/>
  <c r="G960" i="1" s="1"/>
  <c r="G958" i="1"/>
  <c r="G957" i="1" s="1"/>
  <c r="I954" i="1"/>
  <c r="H954" i="1"/>
  <c r="G954" i="1"/>
  <c r="K20" i="1" l="1"/>
  <c r="J20" i="1"/>
  <c r="K47" i="1"/>
  <c r="J47" i="1"/>
  <c r="J118" i="1"/>
  <c r="I24" i="1"/>
  <c r="K24" i="1" s="1"/>
  <c r="G1022" i="1"/>
  <c r="J25" i="1"/>
  <c r="K74" i="1"/>
  <c r="I73" i="1"/>
  <c r="J74" i="1"/>
  <c r="G364" i="5"/>
  <c r="I365" i="5"/>
  <c r="H365" i="5"/>
  <c r="I966" i="1"/>
  <c r="K967" i="1"/>
  <c r="J967" i="1"/>
  <c r="K990" i="1"/>
  <c r="J990" i="1"/>
  <c r="K991" i="1"/>
  <c r="J991" i="1"/>
  <c r="K954" i="1"/>
  <c r="J954" i="1"/>
  <c r="I1026" i="1"/>
  <c r="K1027" i="1"/>
  <c r="J1027" i="1"/>
  <c r="I994" i="1"/>
  <c r="I989" i="1" s="1"/>
  <c r="K995" i="1"/>
  <c r="J995" i="1"/>
  <c r="I1010" i="1"/>
  <c r="K1011" i="1"/>
  <c r="J1011" i="1"/>
  <c r="K679" i="1"/>
  <c r="J679" i="1"/>
  <c r="G130" i="5"/>
  <c r="I1069" i="1"/>
  <c r="K1070" i="1"/>
  <c r="J1070" i="1"/>
  <c r="H1016" i="1"/>
  <c r="K1017" i="1"/>
  <c r="J1017" i="1"/>
  <c r="I1080" i="1"/>
  <c r="K1081" i="1"/>
  <c r="J1081" i="1"/>
  <c r="K670" i="1"/>
  <c r="J670" i="1"/>
  <c r="H1058" i="1"/>
  <c r="K1059" i="1"/>
  <c r="J1059" i="1"/>
  <c r="H847" i="1"/>
  <c r="J848" i="1"/>
  <c r="K848" i="1"/>
  <c r="H1022" i="1"/>
  <c r="I957" i="1"/>
  <c r="K958" i="1"/>
  <c r="J976" i="1"/>
  <c r="K976" i="1"/>
  <c r="K1035" i="1"/>
  <c r="J1035" i="1"/>
  <c r="I1030" i="1"/>
  <c r="J1045" i="1"/>
  <c r="K1045" i="1"/>
  <c r="I669" i="1"/>
  <c r="H669" i="1"/>
  <c r="I19" i="1"/>
  <c r="J19" i="1" s="1"/>
  <c r="J96" i="1"/>
  <c r="I116" i="1"/>
  <c r="K116" i="1" s="1"/>
  <c r="J117" i="1"/>
  <c r="J148" i="1"/>
  <c r="J142" i="1"/>
  <c r="J85" i="1"/>
  <c r="I46" i="1"/>
  <c r="H989" i="1"/>
  <c r="H988" i="1" s="1"/>
  <c r="H987" i="1" s="1"/>
  <c r="H986" i="1" s="1"/>
  <c r="G1007" i="1"/>
  <c r="H973" i="1"/>
  <c r="H972" i="1" s="1"/>
  <c r="H971" i="1" s="1"/>
  <c r="H970" i="1" s="1"/>
  <c r="H969" i="1" s="1"/>
  <c r="G956" i="1"/>
  <c r="G973" i="1"/>
  <c r="G972" i="1" s="1"/>
  <c r="G971" i="1" s="1"/>
  <c r="G970" i="1" s="1"/>
  <c r="G969" i="1" s="1"/>
  <c r="I973" i="1"/>
  <c r="J24" i="1" l="1"/>
  <c r="K46" i="1"/>
  <c r="J46" i="1"/>
  <c r="K19" i="1"/>
  <c r="I18" i="1"/>
  <c r="K73" i="1"/>
  <c r="J73" i="1"/>
  <c r="I130" i="5"/>
  <c r="H130" i="5"/>
  <c r="I364" i="5"/>
  <c r="H364" i="5"/>
  <c r="I668" i="1"/>
  <c r="K669" i="1"/>
  <c r="J669" i="1"/>
  <c r="I1009" i="1"/>
  <c r="K1010" i="1"/>
  <c r="J1010" i="1"/>
  <c r="K994" i="1"/>
  <c r="J994" i="1"/>
  <c r="I1025" i="1"/>
  <c r="K1026" i="1"/>
  <c r="J1026" i="1"/>
  <c r="G129" i="5"/>
  <c r="I1079" i="1"/>
  <c r="K1080" i="1"/>
  <c r="J1080" i="1"/>
  <c r="K1016" i="1"/>
  <c r="J1016" i="1"/>
  <c r="I1068" i="1"/>
  <c r="K1069" i="1"/>
  <c r="J1069" i="1"/>
  <c r="K966" i="1"/>
  <c r="J966" i="1"/>
  <c r="J1058" i="1"/>
  <c r="H1057" i="1"/>
  <c r="K1058" i="1"/>
  <c r="H846" i="1"/>
  <c r="K847" i="1"/>
  <c r="J847" i="1"/>
  <c r="I956" i="1"/>
  <c r="K957" i="1"/>
  <c r="I972" i="1"/>
  <c r="J973" i="1"/>
  <c r="K973" i="1"/>
  <c r="I988" i="1"/>
  <c r="J989" i="1"/>
  <c r="K989" i="1"/>
  <c r="I1029" i="1"/>
  <c r="J1030" i="1"/>
  <c r="K1030" i="1"/>
  <c r="H668" i="1"/>
  <c r="I23" i="1"/>
  <c r="K23" i="1" s="1"/>
  <c r="J116" i="1"/>
  <c r="I950" i="1"/>
  <c r="H950" i="1"/>
  <c r="H949" i="1" s="1"/>
  <c r="H948" i="1" s="1"/>
  <c r="H947" i="1" s="1"/>
  <c r="G950" i="1"/>
  <c r="G949" i="1" s="1"/>
  <c r="G948" i="1" s="1"/>
  <c r="G947" i="1" s="1"/>
  <c r="G940" i="1"/>
  <c r="G939" i="1" s="1"/>
  <c r="I937" i="1"/>
  <c r="H937" i="1"/>
  <c r="H936" i="1" s="1"/>
  <c r="G937" i="1"/>
  <c r="G936" i="1" s="1"/>
  <c r="G934" i="1"/>
  <c r="I932" i="1"/>
  <c r="I923" i="1" s="1"/>
  <c r="H932" i="1"/>
  <c r="H923" i="1" s="1"/>
  <c r="G932" i="1"/>
  <c r="G924" i="1"/>
  <c r="G923" i="1" s="1"/>
  <c r="H899" i="1"/>
  <c r="H898" i="1" s="1"/>
  <c r="G909" i="1"/>
  <c r="G907" i="1"/>
  <c r="G905" i="1"/>
  <c r="G904" i="1"/>
  <c r="K18" i="1" l="1"/>
  <c r="J18" i="1"/>
  <c r="I129" i="5"/>
  <c r="H129" i="5"/>
  <c r="G903" i="1"/>
  <c r="E309" i="5"/>
  <c r="E308" i="5" s="1"/>
  <c r="E301" i="5" s="1"/>
  <c r="E300" i="5" s="1"/>
  <c r="E445" i="5" s="1"/>
  <c r="E450" i="5" s="1"/>
  <c r="K923" i="1"/>
  <c r="K932" i="1"/>
  <c r="J932" i="1"/>
  <c r="J23" i="1"/>
  <c r="G128" i="5"/>
  <c r="I1024" i="1"/>
  <c r="K1025" i="1"/>
  <c r="J1025" i="1"/>
  <c r="H922" i="1"/>
  <c r="H921" i="1" s="1"/>
  <c r="I949" i="1"/>
  <c r="J949" i="1" s="1"/>
  <c r="K950" i="1"/>
  <c r="J950" i="1"/>
  <c r="K1079" i="1"/>
  <c r="J1079" i="1"/>
  <c r="K1068" i="1"/>
  <c r="J1068" i="1"/>
  <c r="I1055" i="1"/>
  <c r="I1008" i="1"/>
  <c r="K1009" i="1"/>
  <c r="J1009" i="1"/>
  <c r="K668" i="1"/>
  <c r="J668" i="1"/>
  <c r="H1056" i="1"/>
  <c r="K1057" i="1"/>
  <c r="J1057" i="1"/>
  <c r="K846" i="1"/>
  <c r="J846" i="1"/>
  <c r="I899" i="1"/>
  <c r="I898" i="1" s="1"/>
  <c r="K900" i="1"/>
  <c r="J900" i="1"/>
  <c r="J923" i="1"/>
  <c r="I936" i="1"/>
  <c r="K937" i="1"/>
  <c r="K949" i="1"/>
  <c r="K956" i="1"/>
  <c r="I971" i="1"/>
  <c r="J972" i="1"/>
  <c r="K972" i="1"/>
  <c r="I987" i="1"/>
  <c r="J988" i="1"/>
  <c r="K988" i="1"/>
  <c r="J1029" i="1"/>
  <c r="K1029" i="1"/>
  <c r="G922" i="1"/>
  <c r="G921" i="1" s="1"/>
  <c r="I17" i="1"/>
  <c r="I888" i="1"/>
  <c r="H888" i="1"/>
  <c r="H885" i="1" s="1"/>
  <c r="H884" i="1" s="1"/>
  <c r="H883" i="1" s="1"/>
  <c r="H882" i="1" s="1"/>
  <c r="G894" i="1"/>
  <c r="G896" i="1"/>
  <c r="G888" i="1"/>
  <c r="G900" i="1" l="1"/>
  <c r="G899" i="1" s="1"/>
  <c r="G898" i="1" s="1"/>
  <c r="K17" i="1"/>
  <c r="J17" i="1"/>
  <c r="I948" i="1"/>
  <c r="J948" i="1" s="1"/>
  <c r="I922" i="1"/>
  <c r="J922" i="1" s="1"/>
  <c r="I128" i="5"/>
  <c r="H128" i="5"/>
  <c r="G445" i="5"/>
  <c r="G450" i="5" s="1"/>
  <c r="I1007" i="1"/>
  <c r="I986" i="1" s="1"/>
  <c r="K1008" i="1"/>
  <c r="J1008" i="1"/>
  <c r="I1023" i="1"/>
  <c r="K1024" i="1"/>
  <c r="J1024" i="1"/>
  <c r="J1056" i="1"/>
  <c r="K1056" i="1"/>
  <c r="H1055" i="1"/>
  <c r="I885" i="1"/>
  <c r="K888" i="1"/>
  <c r="J888" i="1"/>
  <c r="H881" i="1"/>
  <c r="K899" i="1"/>
  <c r="J899" i="1"/>
  <c r="K936" i="1"/>
  <c r="I947" i="1"/>
  <c r="K948" i="1"/>
  <c r="I970" i="1"/>
  <c r="K971" i="1"/>
  <c r="J971" i="1"/>
  <c r="K987" i="1"/>
  <c r="J987" i="1"/>
  <c r="K15" i="1"/>
  <c r="G893" i="1"/>
  <c r="G886" i="1"/>
  <c r="G885" i="1" s="1"/>
  <c r="G874" i="1"/>
  <c r="G873" i="1" s="1"/>
  <c r="G872" i="1" s="1"/>
  <c r="G871" i="1" s="1"/>
  <c r="G859" i="1" s="1"/>
  <c r="K922" i="1" l="1"/>
  <c r="I445" i="5"/>
  <c r="H445" i="5"/>
  <c r="K1023" i="1"/>
  <c r="J1023" i="1"/>
  <c r="I1022" i="1"/>
  <c r="J1007" i="1"/>
  <c r="K1007" i="1"/>
  <c r="K1055" i="1"/>
  <c r="J1055" i="1"/>
  <c r="I884" i="1"/>
  <c r="K885" i="1"/>
  <c r="J885" i="1"/>
  <c r="K898" i="1"/>
  <c r="J898" i="1"/>
  <c r="K947" i="1"/>
  <c r="J947" i="1"/>
  <c r="I921" i="1"/>
  <c r="I969" i="1"/>
  <c r="J970" i="1"/>
  <c r="K970" i="1"/>
  <c r="J986" i="1"/>
  <c r="K986" i="1"/>
  <c r="K14" i="1"/>
  <c r="G884" i="1"/>
  <c r="G883" i="1" s="1"/>
  <c r="G882" i="1" s="1"/>
  <c r="G857" i="1"/>
  <c r="I855" i="1"/>
  <c r="H855" i="1"/>
  <c r="H854" i="1" s="1"/>
  <c r="H853" i="1" s="1"/>
  <c r="H852" i="1" s="1"/>
  <c r="H851" i="1" s="1"/>
  <c r="G855" i="1"/>
  <c r="G849" i="1"/>
  <c r="G848" i="1" s="1"/>
  <c r="G847" i="1" s="1"/>
  <c r="G846" i="1" s="1"/>
  <c r="G854" i="1" l="1"/>
  <c r="G853" i="1" s="1"/>
  <c r="G852" i="1" s="1"/>
  <c r="G851" i="1" s="1"/>
  <c r="I854" i="1"/>
  <c r="I853" i="1" s="1"/>
  <c r="K855" i="1"/>
  <c r="J855" i="1"/>
  <c r="K1022" i="1"/>
  <c r="J1022" i="1"/>
  <c r="K884" i="1"/>
  <c r="I883" i="1"/>
  <c r="J884" i="1"/>
  <c r="K921" i="1"/>
  <c r="J921" i="1"/>
  <c r="J969" i="1"/>
  <c r="K969" i="1"/>
  <c r="I13" i="1"/>
  <c r="K13" i="1" s="1"/>
  <c r="I834" i="1"/>
  <c r="H834" i="1"/>
  <c r="H833" i="1" s="1"/>
  <c r="G834" i="1"/>
  <c r="G833" i="1" s="1"/>
  <c r="G827" i="1" s="1"/>
  <c r="G820" i="1"/>
  <c r="I818" i="1"/>
  <c r="H818" i="1"/>
  <c r="H817" i="1" s="1"/>
  <c r="H816" i="1" s="1"/>
  <c r="H815" i="1" s="1"/>
  <c r="H814" i="1" s="1"/>
  <c r="G818" i="1"/>
  <c r="G817" i="1" s="1"/>
  <c r="G816" i="1" s="1"/>
  <c r="G815" i="1" s="1"/>
  <c r="G814" i="1" s="1"/>
  <c r="I812" i="1"/>
  <c r="H812" i="1"/>
  <c r="H811" i="1" s="1"/>
  <c r="H810" i="1" s="1"/>
  <c r="H809" i="1" s="1"/>
  <c r="H808" i="1" s="1"/>
  <c r="G812" i="1"/>
  <c r="G811" i="1" s="1"/>
  <c r="G810" i="1" s="1"/>
  <c r="G809" i="1" s="1"/>
  <c r="G808" i="1" s="1"/>
  <c r="I805" i="1"/>
  <c r="H805" i="1"/>
  <c r="G805" i="1"/>
  <c r="G803" i="1"/>
  <c r="H794" i="1"/>
  <c r="G784" i="1"/>
  <c r="G783" i="1" s="1"/>
  <c r="I792" i="1"/>
  <c r="H792" i="1"/>
  <c r="H791" i="1" s="1"/>
  <c r="G792" i="1"/>
  <c r="G791" i="1" s="1"/>
  <c r="I788" i="1"/>
  <c r="H788" i="1"/>
  <c r="H787" i="1" s="1"/>
  <c r="G788" i="1"/>
  <c r="G787" i="1" s="1"/>
  <c r="G781" i="1"/>
  <c r="I779" i="1"/>
  <c r="H779" i="1"/>
  <c r="H778" i="1" s="1"/>
  <c r="G779" i="1"/>
  <c r="G778" i="1" s="1"/>
  <c r="I774" i="1"/>
  <c r="H774" i="1"/>
  <c r="H773" i="1" s="1"/>
  <c r="G774" i="1"/>
  <c r="G773" i="1" s="1"/>
  <c r="G769" i="1"/>
  <c r="G767" i="1"/>
  <c r="I765" i="1"/>
  <c r="H765" i="1"/>
  <c r="G765" i="1"/>
  <c r="I763" i="1"/>
  <c r="I760" i="1" s="1"/>
  <c r="H763" i="1"/>
  <c r="G763" i="1"/>
  <c r="G761" i="1"/>
  <c r="I756" i="1"/>
  <c r="H756" i="1"/>
  <c r="H755" i="1" s="1"/>
  <c r="H754" i="1" s="1"/>
  <c r="G756" i="1"/>
  <c r="G755" i="1" s="1"/>
  <c r="G754" i="1" s="1"/>
  <c r="I752" i="1"/>
  <c r="H752" i="1"/>
  <c r="H751" i="1" s="1"/>
  <c r="H750" i="1" s="1"/>
  <c r="G752" i="1"/>
  <c r="G751" i="1" s="1"/>
  <c r="G750" i="1" s="1"/>
  <c r="G746" i="1"/>
  <c r="G745" i="1" s="1"/>
  <c r="G744" i="1" s="1"/>
  <c r="H739" i="1"/>
  <c r="H738" i="1" s="1"/>
  <c r="H737" i="1" s="1"/>
  <c r="G739" i="1"/>
  <c r="G738" i="1" s="1"/>
  <c r="G737" i="1" s="1"/>
  <c r="I735" i="1"/>
  <c r="H735" i="1"/>
  <c r="G735" i="1"/>
  <c r="G734" i="1" s="1"/>
  <c r="G733" i="1" s="1"/>
  <c r="I713" i="1"/>
  <c r="H713" i="1"/>
  <c r="G713" i="1"/>
  <c r="I702" i="1"/>
  <c r="H702" i="1"/>
  <c r="H701" i="1" s="1"/>
  <c r="H700" i="1" s="1"/>
  <c r="H699" i="1" s="1"/>
  <c r="G702" i="1"/>
  <c r="G701" i="1" s="1"/>
  <c r="G700" i="1" s="1"/>
  <c r="G699" i="1" s="1"/>
  <c r="I731" i="1"/>
  <c r="H731" i="1"/>
  <c r="G731" i="1"/>
  <c r="I729" i="1"/>
  <c r="H729" i="1"/>
  <c r="G729" i="1"/>
  <c r="I726" i="1"/>
  <c r="H726" i="1"/>
  <c r="G726" i="1"/>
  <c r="I723" i="1"/>
  <c r="H723" i="1"/>
  <c r="G723" i="1"/>
  <c r="I721" i="1"/>
  <c r="H721" i="1"/>
  <c r="G721" i="1"/>
  <c r="I718" i="1"/>
  <c r="H718" i="1"/>
  <c r="G718" i="1"/>
  <c r="I716" i="1"/>
  <c r="H716" i="1"/>
  <c r="G716" i="1"/>
  <c r="I709" i="1"/>
  <c r="I708" i="1" s="1"/>
  <c r="H709" i="1"/>
  <c r="G709" i="1"/>
  <c r="I706" i="1"/>
  <c r="H706" i="1"/>
  <c r="H705" i="1" s="1"/>
  <c r="H704" i="1" s="1"/>
  <c r="G706" i="1"/>
  <c r="G705" i="1" s="1"/>
  <c r="G704" i="1" s="1"/>
  <c r="I696" i="1"/>
  <c r="H696" i="1"/>
  <c r="G696" i="1"/>
  <c r="I694" i="1"/>
  <c r="H694" i="1"/>
  <c r="I692" i="1"/>
  <c r="H692" i="1"/>
  <c r="I690" i="1"/>
  <c r="H690" i="1"/>
  <c r="I688" i="1"/>
  <c r="H688" i="1"/>
  <c r="J542" i="1"/>
  <c r="J541" i="1"/>
  <c r="J539" i="1"/>
  <c r="J538" i="1"/>
  <c r="I540" i="1"/>
  <c r="H540" i="1"/>
  <c r="I537" i="1"/>
  <c r="H537" i="1"/>
  <c r="G537" i="1"/>
  <c r="G540" i="1"/>
  <c r="I175" i="1"/>
  <c r="H177" i="1"/>
  <c r="K177" i="1" s="1"/>
  <c r="G177" i="1"/>
  <c r="H175" i="1"/>
  <c r="G175" i="1"/>
  <c r="G1082" i="1"/>
  <c r="G1081" i="1" s="1"/>
  <c r="G1080" i="1" s="1"/>
  <c r="G1079" i="1" s="1"/>
  <c r="G995" i="1"/>
  <c r="G994" i="1" s="1"/>
  <c r="G979" i="1"/>
  <c r="G881" i="1"/>
  <c r="G794" i="1"/>
  <c r="G694" i="1"/>
  <c r="G692" i="1"/>
  <c r="G690" i="1"/>
  <c r="G688" i="1"/>
  <c r="G669" i="1"/>
  <c r="G668" i="1" s="1"/>
  <c r="G708" i="1" l="1"/>
  <c r="G826" i="1"/>
  <c r="H827" i="1"/>
  <c r="H826" i="1" s="1"/>
  <c r="H734" i="1"/>
  <c r="H733" i="1" s="1"/>
  <c r="J854" i="1"/>
  <c r="K854" i="1"/>
  <c r="H534" i="1"/>
  <c r="H533" i="1" s="1"/>
  <c r="H532" i="1" s="1"/>
  <c r="H531" i="1" s="1"/>
  <c r="K540" i="1"/>
  <c r="I534" i="1"/>
  <c r="K537" i="1"/>
  <c r="I751" i="1"/>
  <c r="K752" i="1"/>
  <c r="J752" i="1"/>
  <c r="K805" i="1"/>
  <c r="J805" i="1"/>
  <c r="I811" i="1"/>
  <c r="K812" i="1"/>
  <c r="J812" i="1"/>
  <c r="I817" i="1"/>
  <c r="K818" i="1"/>
  <c r="J818" i="1"/>
  <c r="K690" i="1"/>
  <c r="J690" i="1"/>
  <c r="I773" i="1"/>
  <c r="K774" i="1"/>
  <c r="J774" i="1"/>
  <c r="I778" i="1"/>
  <c r="K778" i="1" s="1"/>
  <c r="K779" i="1"/>
  <c r="J779" i="1"/>
  <c r="I833" i="1"/>
  <c r="I827" i="1" s="1"/>
  <c r="K834" i="1"/>
  <c r="J834" i="1"/>
  <c r="I174" i="1"/>
  <c r="K175" i="1"/>
  <c r="K688" i="1"/>
  <c r="K694" i="1"/>
  <c r="J694" i="1"/>
  <c r="K696" i="1"/>
  <c r="J696" i="1"/>
  <c r="I705" i="1"/>
  <c r="K706" i="1"/>
  <c r="K718" i="1"/>
  <c r="J718" i="1"/>
  <c r="K721" i="1"/>
  <c r="J721" i="1"/>
  <c r="K723" i="1"/>
  <c r="J723" i="1"/>
  <c r="K726" i="1"/>
  <c r="J726" i="1"/>
  <c r="K731" i="1"/>
  <c r="J731" i="1"/>
  <c r="I701" i="1"/>
  <c r="K702" i="1"/>
  <c r="J702" i="1"/>
  <c r="K713" i="1"/>
  <c r="J713" i="1"/>
  <c r="I739" i="1"/>
  <c r="K740" i="1"/>
  <c r="J740" i="1"/>
  <c r="K763" i="1"/>
  <c r="J763" i="1"/>
  <c r="K765" i="1"/>
  <c r="J765" i="1"/>
  <c r="I787" i="1"/>
  <c r="K788" i="1"/>
  <c r="J788" i="1"/>
  <c r="I791" i="1"/>
  <c r="K792" i="1"/>
  <c r="J792" i="1"/>
  <c r="I794" i="1"/>
  <c r="K795" i="1"/>
  <c r="J795" i="1"/>
  <c r="K692" i="1"/>
  <c r="J692" i="1"/>
  <c r="H708" i="1"/>
  <c r="K708" i="1" s="1"/>
  <c r="J709" i="1"/>
  <c r="K709" i="1"/>
  <c r="K716" i="1"/>
  <c r="J716" i="1"/>
  <c r="K729" i="1"/>
  <c r="J729" i="1"/>
  <c r="I734" i="1"/>
  <c r="K735" i="1"/>
  <c r="J735" i="1"/>
  <c r="I755" i="1"/>
  <c r="K756" i="1"/>
  <c r="J756" i="1"/>
  <c r="H760" i="1"/>
  <c r="H759" i="1" s="1"/>
  <c r="H758" i="1" s="1"/>
  <c r="I759" i="1"/>
  <c r="J778" i="1"/>
  <c r="K803" i="1"/>
  <c r="I852" i="1"/>
  <c r="K853" i="1"/>
  <c r="J853" i="1"/>
  <c r="I882" i="1"/>
  <c r="K883" i="1"/>
  <c r="J883" i="1"/>
  <c r="G534" i="1"/>
  <c r="G533" i="1" s="1"/>
  <c r="G532" i="1" s="1"/>
  <c r="G531" i="1" s="1"/>
  <c r="I12" i="1"/>
  <c r="K12" i="1" s="1"/>
  <c r="G786" i="1"/>
  <c r="H802" i="1"/>
  <c r="G989" i="1"/>
  <c r="G988" i="1" s="1"/>
  <c r="G987" i="1" s="1"/>
  <c r="G986" i="1" s="1"/>
  <c r="G687" i="1"/>
  <c r="G686" i="1" s="1"/>
  <c r="J537" i="1"/>
  <c r="G802" i="1"/>
  <c r="G801" i="1" s="1"/>
  <c r="G800" i="1" s="1"/>
  <c r="G799" i="1" s="1"/>
  <c r="G798" i="1" s="1"/>
  <c r="G772" i="1"/>
  <c r="G771" i="1" s="1"/>
  <c r="H772" i="1"/>
  <c r="H771" i="1" s="1"/>
  <c r="I802" i="1"/>
  <c r="I801" i="1" s="1"/>
  <c r="I800" i="1" s="1"/>
  <c r="I799" i="1" s="1"/>
  <c r="G760" i="1"/>
  <c r="G759" i="1" s="1"/>
  <c r="G758" i="1" s="1"/>
  <c r="G749" i="1"/>
  <c r="H687" i="1"/>
  <c r="J540" i="1"/>
  <c r="I687" i="1"/>
  <c r="I686" i="1" s="1"/>
  <c r="H786" i="1"/>
  <c r="I786" i="1"/>
  <c r="H749" i="1"/>
  <c r="G174" i="1"/>
  <c r="G173" i="1" s="1"/>
  <c r="G172" i="1" s="1"/>
  <c r="G171" i="1" s="1"/>
  <c r="G698" i="1"/>
  <c r="H174" i="1"/>
  <c r="K760" i="1" l="1"/>
  <c r="H698" i="1"/>
  <c r="G748" i="1"/>
  <c r="G685" i="1" s="1"/>
  <c r="I750" i="1"/>
  <c r="K751" i="1"/>
  <c r="J751" i="1"/>
  <c r="K794" i="1"/>
  <c r="J794" i="1"/>
  <c r="K791" i="1"/>
  <c r="J791" i="1"/>
  <c r="K787" i="1"/>
  <c r="J787" i="1"/>
  <c r="I700" i="1"/>
  <c r="K701" i="1"/>
  <c r="J701" i="1"/>
  <c r="I704" i="1"/>
  <c r="K704" i="1" s="1"/>
  <c r="K705" i="1"/>
  <c r="I816" i="1"/>
  <c r="K817" i="1"/>
  <c r="J817" i="1"/>
  <c r="I810" i="1"/>
  <c r="K811" i="1"/>
  <c r="J811" i="1"/>
  <c r="K786" i="1"/>
  <c r="J786" i="1"/>
  <c r="I738" i="1"/>
  <c r="K739" i="1"/>
  <c r="J739" i="1"/>
  <c r="I173" i="1"/>
  <c r="K174" i="1"/>
  <c r="K833" i="1"/>
  <c r="J833" i="1"/>
  <c r="I772" i="1"/>
  <c r="K772" i="1" s="1"/>
  <c r="K773" i="1"/>
  <c r="J773" i="1"/>
  <c r="I533" i="1"/>
  <c r="J533" i="1" s="1"/>
  <c r="K534" i="1"/>
  <c r="K687" i="1"/>
  <c r="J687" i="1"/>
  <c r="H686" i="1"/>
  <c r="J708" i="1"/>
  <c r="I733" i="1"/>
  <c r="J734" i="1"/>
  <c r="K734" i="1"/>
  <c r="I754" i="1"/>
  <c r="K755" i="1"/>
  <c r="J755" i="1"/>
  <c r="J760" i="1"/>
  <c r="I758" i="1"/>
  <c r="K759" i="1"/>
  <c r="J759" i="1"/>
  <c r="H801" i="1"/>
  <c r="K802" i="1"/>
  <c r="J802" i="1"/>
  <c r="I851" i="1"/>
  <c r="K852" i="1"/>
  <c r="J852" i="1"/>
  <c r="K882" i="1"/>
  <c r="J882" i="1"/>
  <c r="I881" i="1"/>
  <c r="I11" i="1"/>
  <c r="K11" i="1" s="1"/>
  <c r="H748" i="1"/>
  <c r="J534" i="1"/>
  <c r="H173" i="1"/>
  <c r="H685" i="1" l="1"/>
  <c r="I172" i="1"/>
  <c r="K173" i="1"/>
  <c r="I737" i="1"/>
  <c r="K738" i="1"/>
  <c r="J738" i="1"/>
  <c r="I532" i="1"/>
  <c r="K533" i="1"/>
  <c r="I771" i="1"/>
  <c r="J772" i="1"/>
  <c r="K827" i="1"/>
  <c r="J827" i="1"/>
  <c r="I699" i="1"/>
  <c r="K700" i="1"/>
  <c r="J700" i="1"/>
  <c r="K750" i="1"/>
  <c r="J750" i="1"/>
  <c r="I809" i="1"/>
  <c r="K810" i="1"/>
  <c r="J810" i="1"/>
  <c r="I815" i="1"/>
  <c r="K816" i="1"/>
  <c r="J816" i="1"/>
  <c r="J686" i="1"/>
  <c r="K686" i="1"/>
  <c r="J733" i="1"/>
  <c r="K733" i="1"/>
  <c r="K754" i="1"/>
  <c r="J754" i="1"/>
  <c r="I749" i="1"/>
  <c r="J758" i="1"/>
  <c r="K758" i="1"/>
  <c r="H800" i="1"/>
  <c r="J801" i="1"/>
  <c r="K801" i="1"/>
  <c r="K851" i="1"/>
  <c r="J851" i="1"/>
  <c r="I826" i="1"/>
  <c r="K881" i="1"/>
  <c r="J881" i="1"/>
  <c r="G684" i="1"/>
  <c r="G1217" i="1" s="1"/>
  <c r="I10" i="1"/>
  <c r="H172" i="1"/>
  <c r="K10" i="1" l="1"/>
  <c r="J10" i="1"/>
  <c r="K699" i="1"/>
  <c r="J699" i="1"/>
  <c r="I698" i="1"/>
  <c r="I531" i="1"/>
  <c r="K532" i="1"/>
  <c r="J532" i="1"/>
  <c r="K737" i="1"/>
  <c r="J737" i="1"/>
  <c r="J815" i="1"/>
  <c r="I814" i="1"/>
  <c r="K815" i="1"/>
  <c r="I808" i="1"/>
  <c r="K809" i="1"/>
  <c r="J809" i="1"/>
  <c r="K771" i="1"/>
  <c r="J771" i="1"/>
  <c r="I171" i="1"/>
  <c r="K172" i="1"/>
  <c r="K749" i="1"/>
  <c r="J749" i="1"/>
  <c r="I748" i="1"/>
  <c r="H799" i="1"/>
  <c r="K800" i="1"/>
  <c r="J800" i="1"/>
  <c r="K826" i="1"/>
  <c r="J826" i="1"/>
  <c r="I9" i="1"/>
  <c r="H171" i="1"/>
  <c r="I685" i="1" l="1"/>
  <c r="K171" i="1"/>
  <c r="K808" i="1"/>
  <c r="J808" i="1"/>
  <c r="I798" i="1"/>
  <c r="K698" i="1"/>
  <c r="J698" i="1"/>
  <c r="K814" i="1"/>
  <c r="J814" i="1"/>
  <c r="K531" i="1"/>
  <c r="J531" i="1"/>
  <c r="K748" i="1"/>
  <c r="J748" i="1"/>
  <c r="H798" i="1"/>
  <c r="K799" i="1"/>
  <c r="J799" i="1"/>
  <c r="K9" i="1"/>
  <c r="J9" i="1"/>
  <c r="K685" i="1" l="1"/>
  <c r="J685" i="1"/>
  <c r="I684" i="1"/>
  <c r="I1217" i="1" s="1"/>
  <c r="K798" i="1"/>
  <c r="J798" i="1"/>
  <c r="H684" i="1"/>
  <c r="F524" i="1"/>
  <c r="F523" i="1" s="1"/>
  <c r="F522" i="1" s="1"/>
  <c r="F521" i="1" s="1"/>
  <c r="F269" i="1"/>
  <c r="F268" i="1" s="1"/>
  <c r="F226" i="1" s="1"/>
  <c r="F452" i="1"/>
  <c r="F451" i="1" s="1"/>
  <c r="F447" i="1" s="1"/>
  <c r="F446" i="1" s="1"/>
  <c r="F445" i="1" s="1"/>
  <c r="F444" i="1" s="1"/>
  <c r="H1217" i="1" l="1"/>
  <c r="J684" i="1"/>
  <c r="K684" i="1"/>
  <c r="F196" i="1"/>
  <c r="F186" i="1" s="1"/>
  <c r="F181" i="1" s="1"/>
  <c r="F156" i="1"/>
  <c r="F639" i="1"/>
  <c r="F561" i="1"/>
  <c r="F544" i="1"/>
  <c r="F532" i="1"/>
  <c r="F502" i="1"/>
  <c r="F473" i="1"/>
  <c r="F355" i="1"/>
  <c r="F301" i="1"/>
  <c r="F271" i="1"/>
  <c r="F526" i="1"/>
  <c r="F437" i="1"/>
  <c r="F428" i="1"/>
  <c r="F172" i="1"/>
  <c r="K1217" i="1" l="1"/>
  <c r="J1217" i="1"/>
  <c r="F180" i="1"/>
  <c r="F1217" i="1" s="1"/>
</calcChain>
</file>

<file path=xl/sharedStrings.xml><?xml version="1.0" encoding="utf-8"?>
<sst xmlns="http://schemas.openxmlformats.org/spreadsheetml/2006/main" count="5587" uniqueCount="631">
  <si>
    <t>ИТОГО:</t>
  </si>
  <si>
    <t>601</t>
  </si>
  <si>
    <t>Финансовое управление администрации Александровского муниципального округа Пермского края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</si>
  <si>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</si>
  <si>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</si>
  <si>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91 0 00 00000</t>
  </si>
  <si>
    <t>Обеспечение деятельности руководства и управления в сфере установленных функций органов местного самоуправления</t>
  </si>
  <si>
    <t>91 0 00 00020</t>
  </si>
  <si>
    <t>Содержание муниципальных органов Александровского муниципального округа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</si>
  <si>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</si>
  <si>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</si>
  <si>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</si>
  <si>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</si>
  <si>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</si>
  <si>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</si>
  <si>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91 0 00 2Ц320</t>
  </si>
  <si>
    <t>Обслуживание лицевых счетов органов государственной власти Пермского края, государственных краевых учреждений органами местного самоуправления Пермского края</t>
  </si>
  <si>
    <t>01 13</t>
  </si>
  <si>
    <t>Другие общегосударственные вопросы</t>
  </si>
  <si>
    <t>92 0 00 00000</t>
  </si>
  <si>
    <t>Обеспечение деятельности казенных и бюджетных учреждений</t>
  </si>
  <si>
    <t>92 0 00 00180</t>
  </si>
  <si>
    <t>Обеспечение деятельности МКУ "Центр бухгалтерского учета Александровского муниципального округа"</t>
  </si>
  <si>
    <t>606</t>
  </si>
  <si>
    <t>Контрольно-счетная палата Александровского муниципального округа Пермского края</t>
  </si>
  <si>
    <t>91 0 00 00030</t>
  </si>
  <si>
    <t>Председатель контрольно-счетной палаты Александровского муниципального округа</t>
  </si>
  <si>
    <t>91 0 00 00040</t>
  </si>
  <si>
    <t>Содержание аппарата контрольно-счетной палаты Александровского муниципального округа</t>
  </si>
  <si>
    <t>611</t>
  </si>
  <si>
    <t>Администрация Александровского муниципального округа Пермского края</t>
  </si>
  <si>
    <t>01 02</t>
  </si>
  <si>
    <t>Функционирование высшего должностного лица субъекта Российской Федерации и муниципального образования</t>
  </si>
  <si>
    <t>91 0 00 00010</t>
  </si>
  <si>
    <t>Глава муниципального образования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</si>
  <si>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</si>
  <si>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</si>
  <si>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06 0 00 00000</t>
  </si>
  <si>
    <t>Муниципальная программа "Социальная поддержка жителей Александровского муниципального округа"</t>
  </si>
  <si>
    <t>06 2 00 00000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</si>
  <si>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Александровском муниципальном округе"</t>
  </si>
  <si>
    <t>06 2 01 00000</t>
  </si>
  <si>
    <t>Основное мероприятие "Поддержка детей, нуждающихся в особой заботе государства"</t>
  </si>
  <si>
    <t>06 2 01 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</si>
  <si>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</si>
  <si>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09 0 00 00000</t>
  </si>
  <si>
    <t>Муниципальная программа "Реформирование и развитие муниципальной службы в администрации Александровского муниципального округа"</t>
  </si>
  <si>
    <t>09 0 01 00000</t>
  </si>
  <si>
    <t>Основное мероприятие "Совершенствование системы муниципальной службы Администрации"</t>
  </si>
  <si>
    <t>09 0 01 10000</t>
  </si>
  <si>
    <t>Профессиональное развитие муниципальных служащих</t>
  </si>
  <si>
    <t>91 0 00 2T060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</si>
  <si>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</si>
  <si>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91 0 00 2К080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</si>
  <si>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</si>
  <si>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91 0 00 2П040</t>
  </si>
  <si>
    <t>Составление протоколов об административных правонарушениях</t>
  </si>
  <si>
    <t>91 0 00 2П060</t>
  </si>
  <si>
    <t>Осуществление полномочий по созданию и организации деятельности административных комиссий</t>
  </si>
  <si>
    <t>91 0 00 2С050</t>
  </si>
  <si>
    <t>Образование комиссий по делам несовершеннолетних и защите их прав и организация их деятельности</t>
  </si>
  <si>
    <t>91 0 00 2У100</t>
  </si>
  <si>
    <t>Администрирование государственных полномочий по организации проведения мероприятий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</si>
  <si>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91 0 00 2У110</t>
  </si>
  <si>
    <t>Администрирование отдельных государственных полномочий по поддержке сельскохозяйственного производства</t>
  </si>
  <si>
    <t>01 05</t>
  </si>
  <si>
    <t>Судебная система</t>
  </si>
  <si>
    <t>91 0 00 51200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</si>
  <si>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</si>
  <si>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01 11</t>
  </si>
  <si>
    <t>Резервные фонды</t>
  </si>
  <si>
    <t>93 0 00 00000</t>
  </si>
  <si>
    <t>93 0 00 00210</t>
  </si>
  <si>
    <t>Резервный фонд администрации Александровского муниципального округа</t>
  </si>
  <si>
    <t>06 1 00 00000</t>
  </si>
  <si>
    <t>Подпрограмма "Реализация системы мер социальной помощи и поддержки отдельных категорий граждан Александровского муниципального округа"</t>
  </si>
  <si>
    <t>06 1 01 00000</t>
  </si>
  <si>
    <t>Основное мероприятие "Поддержка социально ориентированных некоммерческих организаций"</t>
  </si>
  <si>
    <t>06 1 01 10010</t>
  </si>
  <si>
    <t>Субсидии некоммерческим организациям</t>
  </si>
  <si>
    <t>600</t>
  </si>
  <si>
    <t>Предоставление субсидий бюджетным, автономным учреждениям и иным некоммерческим организациям</t>
  </si>
  <si>
    <t>06 2 01 2С070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</si>
  <si>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</si>
  <si>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10 0 00 00000</t>
  </si>
  <si>
    <t>Муниципальная программа "Управление муниципальным имуществом Александровского муниципального округа"</t>
  </si>
  <si>
    <t>10 1 00 00000</t>
  </si>
  <si>
    <t>Подпрограмма "Управление муниципальным имуществом Александровского муниципального округа"</t>
  </si>
  <si>
    <t>10 1 01 00000</t>
  </si>
  <si>
    <t>Основное мероприятие " Эффективное управление муниципальным имуществом"</t>
  </si>
  <si>
    <t>10 1 01 10000</t>
  </si>
  <si>
    <t>Проведение рыночной оценки</t>
  </si>
  <si>
    <t>10 1 01 20000</t>
  </si>
  <si>
    <t>Содержание муниципального имущества</t>
  </si>
  <si>
    <t>10 1 01 40000</t>
  </si>
  <si>
    <t>Изготовление технических планов, актов обследования</t>
  </si>
  <si>
    <t>10 1 01 80000</t>
  </si>
  <si>
    <t>Ремонт помещений</t>
  </si>
  <si>
    <t>10 1 01 90000</t>
  </si>
  <si>
    <t>Проведение обследований жилых помещений на предмет их непригодности для проживания</t>
  </si>
  <si>
    <t>12 0 00 00000</t>
  </si>
  <si>
    <t>Муниципальная программа "Управление земельными ресурсами Александровского муниципального округа"</t>
  </si>
  <si>
    <t>12 1 00 00000</t>
  </si>
  <si>
    <t>Подпрограмма "Управление земельными ресурсами Александровского муниципального округа"</t>
  </si>
  <si>
    <t>12 1 01 00000</t>
  </si>
  <si>
    <t>Основное мероприятие "Обеспечение деятельности казенных и бюджетных учреждений"</t>
  </si>
  <si>
    <t>12 1 01 00001</t>
  </si>
  <si>
    <t>Обеспечение деятельности МКУ "Земля"</t>
  </si>
  <si>
    <t>12 1 02 00000</t>
  </si>
  <si>
    <t>Основное мероприятие "Мероприятия направленные на обеспечение эффективности использования земельных участков округа"</t>
  </si>
  <si>
    <t>12 1 02 00001</t>
  </si>
  <si>
    <t>12 1 02 00002</t>
  </si>
  <si>
    <t>Проведение кадастровых работ</t>
  </si>
  <si>
    <t>15 0 00 00000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</si>
  <si>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Александровского муниципального округа</t>
  </si>
  <si>
    <t>15 0 00 SP040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</si>
  <si>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</si>
  <si>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91 0 00 59300</t>
  </si>
  <si>
    <t>Государственная регистрация актов гражданского состояния</t>
  </si>
  <si>
    <t>94 0 00 00000</t>
  </si>
  <si>
    <t>Реализация государственных функций, связанных с общегосударственным управлением</t>
  </si>
  <si>
    <t>94 0 00 00180</t>
  </si>
  <si>
    <t>Средства на исполнение решений судов, вступивших в законную силу, и оплату государственной пошлины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</si>
  <si>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</si>
  <si>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</si>
  <si>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04 0 00 00000</t>
  </si>
  <si>
    <t>Муниципальная программа "Обеспечение безопасности граждан Александровского муниципального округа"</t>
  </si>
  <si>
    <t>04 1 00 00000</t>
  </si>
  <si>
    <t>04 1 02 00000</t>
  </si>
  <si>
    <t>Основное мероприятие " Мероприятия по обеспечению готовности к реагированию на угрозу или возникновение чрезвычайных ситуаций"</t>
  </si>
  <si>
    <t>04 1 02 00080</t>
  </si>
  <si>
    <t>Приобретение наглядной агитации по предупреждению чрезвычайных ситуаций</t>
  </si>
  <si>
    <t>04 1 02 00090</t>
  </si>
  <si>
    <t>Обеспечение деятельности МКУ "Единая дежурная диспетчерская служба Александровского муниципального округа" в области защиты населения и территорий от чрезвычайных ситуаций природного и техногенного характера</t>
  </si>
  <si>
    <t>03 10</t>
  </si>
  <si>
    <t>Обеспечение пожарной безопасности</t>
  </si>
  <si>
    <t>04 3 00 00000</t>
  </si>
  <si>
    <t>Подпрограмма "Обеспечение первичных мер пожарной безопасности Александровского муниципального округа"</t>
  </si>
  <si>
    <t>04 3 01 00000</t>
  </si>
  <si>
    <t>Основное мероприятие "Снижение количества пожаров и погибших на пожарах"</t>
  </si>
  <si>
    <t>04 3 01 00010</t>
  </si>
  <si>
    <t>Расходы на мероприятия по пожарной безопасности</t>
  </si>
  <si>
    <t>03 14</t>
  </si>
  <si>
    <t>Другие вопросы в области национальной безопасности и правоохранительной деятельности</t>
  </si>
  <si>
    <t>04 1 01 00000</t>
  </si>
  <si>
    <t>Основное мероприятие "Снижение уровня преступности, в том числе доли преступлений в общественных местах, количества преступлений, совершенных несовершеннолетними"</t>
  </si>
  <si>
    <t>04 1 01 00050</t>
  </si>
  <si>
    <t>Обеспечение охраны общественного порядка на территории Александровского муниципального округа</t>
  </si>
  <si>
    <t>04 2 00 00000</t>
  </si>
  <si>
    <t>Подпрограмма "Противодействие наркомании и не законному обороту наркотических средств, алкоголизму, профилактика потребления психоактивных веществ на территории Александровского муниципального округа"</t>
  </si>
  <si>
    <t>04 2 01 00000</t>
  </si>
  <si>
    <t>Основное мероприятие "Снижение количества лиц, состоящих на учете с диагнозом наркомания и алкоголизм"</t>
  </si>
  <si>
    <t>04 2 01 00100</t>
  </si>
  <si>
    <t>Организация досуговых мероприятий, мероприятий по информированию населения в целях профилактики спроса потребления психоактивных веществ</t>
  </si>
  <si>
    <t>04 4 00 00000</t>
  </si>
  <si>
    <t>Подпрограмма "Противодействие терроризму и развитие межнациональных отношений в Александровском муниципальном округе"</t>
  </si>
  <si>
    <t>04 4 01 00000</t>
  </si>
  <si>
    <t>Основное мероприятие "Развитие межнациональных отношений в Александровском муниципальном округе"</t>
  </si>
  <si>
    <t>04 4 01 00010</t>
  </si>
  <si>
    <t>Выявление и устранение причин и условий, способствующих проявлению терроризма. Повышение уровня толерантного отношения к представителям другой национальности.</t>
  </si>
  <si>
    <t>04 05</t>
  </si>
  <si>
    <t>Сельское хозяйство и рыболовство</t>
  </si>
  <si>
    <t>94 0 00 2У090</t>
  </si>
  <si>
    <t>Мероприятия по отлову безнадзорных животных, их транспортировке, учету и регистрации, содержанию, лечению, кастрации (стерилизации), эвтаназии, утилизации</t>
  </si>
  <si>
    <t>04 07</t>
  </si>
  <si>
    <t>Лесное хозяйство</t>
  </si>
  <si>
    <t>08 0 00 00000</t>
  </si>
  <si>
    <t>Муниципальная программа "Экология и охрана окружающей среды в Александровском муниципальном округе"</t>
  </si>
  <si>
    <t>08 3 00 00000</t>
  </si>
  <si>
    <t>Подпрограмма "Организация использования, охраны, защиты, воспроизводства городских лесов, лесов особо охраняемых природных территорий, расположенных в границах Александровского муниципального округа"</t>
  </si>
  <si>
    <t>08 3 01 00000</t>
  </si>
  <si>
    <t>Основное мероприятие "Сохранение природных ландшафтов, сохранение и улучшение средообразующих, водоохранных, защитных, санитарно-гигиенических, оздоровительных и иных полезных природных свойств лесов в интересах охраны здоровья человека"</t>
  </si>
  <si>
    <t>08 3 01 00010</t>
  </si>
  <si>
    <t>Проведение кадастровых работ в отношении земельных участков, занятых городскими лесами</t>
  </si>
  <si>
    <t>08 3 01 00020</t>
  </si>
  <si>
    <t>Проведение лесоустройства и разработки лесохозяйственного регламента окружного лесничества</t>
  </si>
  <si>
    <t>08 3 01 00030</t>
  </si>
  <si>
    <t>Использование, охрана, защита, воспроизводство городских лесов, лесов особо охраняемых природных территорий, расположенных в границах муниципального округа</t>
  </si>
  <si>
    <t>04 08</t>
  </si>
  <si>
    <t>Транспорт</t>
  </si>
  <si>
    <t>07 0 00 00000</t>
  </si>
  <si>
    <t>Муниципальная программа "Организация транспортного обслуживания населения Александровского муниципального округа"</t>
  </si>
  <si>
    <t>07 0 01 00000</t>
  </si>
  <si>
    <t>Основное мероприятие "Обеспечение населения услугами пассажирских перевозок"</t>
  </si>
  <si>
    <t>07 0 01 19010</t>
  </si>
  <si>
    <t>Организация транспортного сообщения между населенными пунктами с созданием безопасных условий для круглогодичных пассажирских перевозок</t>
  </si>
  <si>
    <t>04 09</t>
  </si>
  <si>
    <t>Дорожное хозяйство (дорожные фонды)</t>
  </si>
  <si>
    <t>11 0 00 00000</t>
  </si>
  <si>
    <t>Муниципальная программа "Обеспечение безопасности дорожного движения на территории Александровского муниципального округа"</t>
  </si>
  <si>
    <t>11 1 00 00000</t>
  </si>
  <si>
    <t>Подпрограмма "Обеспечение безопасности дорожного движения на территории Александровского муниципального округа"</t>
  </si>
  <si>
    <t>11 1 01 00000</t>
  </si>
  <si>
    <t>Основное мероприятие "Муниципальный дорожный фонд Александровского муниципального округа"</t>
  </si>
  <si>
    <t>11 1 01 00190</t>
  </si>
  <si>
    <t>Содержание муниципальных автомобильных дорог общего пользования и искусственных сооружений на них</t>
  </si>
  <si>
    <t>11 1 01 ST040</t>
  </si>
  <si>
    <t>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</t>
  </si>
  <si>
    <t>04 12</t>
  </si>
  <si>
    <t>Другие вопросы в области национальной экономики</t>
  </si>
  <si>
    <t>03 0 00 00000</t>
  </si>
  <si>
    <t>Муниципальная программа "Развитие малого и среднего предпринимательства и потребительского рынка в Александровском муниципальном округе"</t>
  </si>
  <si>
    <t>03 1 00 00000</t>
  </si>
  <si>
    <t>Подпрограмма "Развитие малого и среднего предпринимательства и потребительского рынка в Александровском муниципальном округе"</t>
  </si>
  <si>
    <t>03 1 01 00000</t>
  </si>
  <si>
    <t>03 1 01 00010</t>
  </si>
  <si>
    <t>Поддержка субъектов МСП, осуществляющих деятельность в сфере социального предпринимательства, в целях их ускоренного развития</t>
  </si>
  <si>
    <t>03 1 01 00020</t>
  </si>
  <si>
    <t>Формирование положительного образа предпринимательства</t>
  </si>
  <si>
    <t>03 1 01 00030</t>
  </si>
  <si>
    <t>Повышение территориальной доступности товаров и услуг для населения, содействие продвижению местных товаров (работ, услуг)</t>
  </si>
  <si>
    <t>03 1 01 00040</t>
  </si>
  <si>
    <t>Повышение уровня правовой грамотности участников потребительского рынка в сфере защиты прав потребителей</t>
  </si>
  <si>
    <t>05 0 00 00000</t>
  </si>
  <si>
    <t>Муниципальная программа "Развитие культуры, спорта и туризма в Александровском муниципальном округе"</t>
  </si>
  <si>
    <t>05 4 00 00000</t>
  </si>
  <si>
    <t>Подпрограмма "Развитие туризма в Александровском муниципальном округе"</t>
  </si>
  <si>
    <t>05 4 02 00000</t>
  </si>
  <si>
    <t>Основное мероприятие" Развитие туризма"</t>
  </si>
  <si>
    <t>05 4 02 00010</t>
  </si>
  <si>
    <t>Проведение мероприятий в сфере туризма</t>
  </si>
  <si>
    <t>05 4 02 00060</t>
  </si>
  <si>
    <t>Реализация мер по развитию приоритетных направлений развития туризма на территориях муниципальных образований, в том числе социального туризма, детского туризма и самодеятельного туризма</t>
  </si>
  <si>
    <t>17 0 00 00000</t>
  </si>
  <si>
    <t>Муниципальная программа "Градостроительная деятельность в Александровском муниципальном округе"</t>
  </si>
  <si>
    <t>17 1 00 00000</t>
  </si>
  <si>
    <t>Подпрограмма "Градостроительная деятельность в Александровском муниципальном округе"</t>
  </si>
  <si>
    <t>17 1 01 00000</t>
  </si>
  <si>
    <t>17 1 01 00010</t>
  </si>
  <si>
    <t>Разработка местных нормативов градостроительного проектирования</t>
  </si>
  <si>
    <t>17 1 01 00020</t>
  </si>
  <si>
    <t>Разработка Программы комплексного развития транспортной инфраструктуры</t>
  </si>
  <si>
    <t>05 01</t>
  </si>
  <si>
    <t>Жилищное хозяйство</t>
  </si>
  <si>
    <t>14 0 00 00000</t>
  </si>
  <si>
    <t>Муниципальная программа "Ликвидация ветхого и аварийного жилого фонда в Александровском муниципальном округе "</t>
  </si>
  <si>
    <t>14 1 00 00000</t>
  </si>
  <si>
    <t>Подпрограмма "Ликвидация ветхого и аварийного жилого фонда в Александровском муниципальном округе"</t>
  </si>
  <si>
    <t>14 1 01 00000</t>
  </si>
  <si>
    <t>14 1 01 00010</t>
  </si>
  <si>
    <t>Приобретение благоустроенных жилых помещений для граждан, проживающих в аварийных домах</t>
  </si>
  <si>
    <t>400</t>
  </si>
  <si>
    <t>Капитальные вложения в объекты государственной (муниципальной) собственности</t>
  </si>
  <si>
    <t>14 1 02 00000</t>
  </si>
  <si>
    <t>Основное мероприятие "Обеспечение мероприятий по сносу аварийного жилищного фонда"</t>
  </si>
  <si>
    <t>14 1 02 00010</t>
  </si>
  <si>
    <t>Снос аварийного жилищного фонда</t>
  </si>
  <si>
    <t>14 1 F3 00000</t>
  </si>
  <si>
    <t>Основное мероприятие "Обеспечение мероприятий по переселению граждан из аварийного жилищного фонда, предоставляемых в целях реализации мероприятий федерального проекта "Обеспечение устойчивого сокращения непригодного для проживания жилищного фонда"</t>
  </si>
  <si>
    <t>14 1 F3 67483</t>
  </si>
  <si>
    <t>Обеспечение устойчивого сокращения непригодного для проживания жилого фонда</t>
  </si>
  <si>
    <t>14 1 F3 67484</t>
  </si>
  <si>
    <t>Реализация мероприятий по обеспечению устойчивого сокращения непригодного для проживания жилого фонда</t>
  </si>
  <si>
    <t>05 02</t>
  </si>
  <si>
    <t>Коммунальное хозяйство</t>
  </si>
  <si>
    <t>13 0 00 00000</t>
  </si>
  <si>
    <t>Муниципальная программа "Управление коммунальным хозяйством Александровского муниципального округа"</t>
  </si>
  <si>
    <t>13 0 01 00000</t>
  </si>
  <si>
    <t>Основное мероприятие "Обеспечение качественного функционирования коммунального комплекса округа"</t>
  </si>
  <si>
    <t>13 0 01 00010</t>
  </si>
  <si>
    <t>Разработка Программы комплексного развития систем коммунальной инфраструктуры АМО</t>
  </si>
  <si>
    <t>13 0 01 00020</t>
  </si>
  <si>
    <t>Разработка схем теплоснабжения, водоснабжения и водоотведения населенных пунктов АМО</t>
  </si>
  <si>
    <t>13 0 01 SЖ540</t>
  </si>
  <si>
    <t>Разработка (корректировка) проектно-сметной документации по строительству (реконструкции, модернизации) объектов питьевого водоснабжения</t>
  </si>
  <si>
    <t>13 0 02 00000</t>
  </si>
  <si>
    <t>Основное мероприятие "Финансовое обеспечение в рамках Программы развития Александровского муниципального округа Пермского края на 2020-2022 годы"</t>
  </si>
  <si>
    <t>13 0 02 SP180</t>
  </si>
  <si>
    <t>Реализация программ развития преобразованных муниципальных образований</t>
  </si>
  <si>
    <t>05 03</t>
  </si>
  <si>
    <t>Благоустройство</t>
  </si>
  <si>
    <t>02 0 00 00000</t>
  </si>
  <si>
    <t>Муниципальная программа "Благоустройство территории Александровского муниципального округа"</t>
  </si>
  <si>
    <t>02 0 01 00000</t>
  </si>
  <si>
    <t>Основное мероприятие "Обеспечение комфортного проживания на территории округа"</t>
  </si>
  <si>
    <t>02 0 01 10000</t>
  </si>
  <si>
    <t>Реализация мероприятий по содержанию территории населенных пунктов (в т.ч. содержание кладбища)</t>
  </si>
  <si>
    <t>02 0 01 20000</t>
  </si>
  <si>
    <t>02 0 01 40000</t>
  </si>
  <si>
    <t>Устройство контейнерных площадок на территории общественных кладбищ</t>
  </si>
  <si>
    <t>02 0 01 60000</t>
  </si>
  <si>
    <t>Оплата потребления электроэнергии на нужды наружного освещения</t>
  </si>
  <si>
    <t>02 0 01 L5765</t>
  </si>
  <si>
    <t>Реализация мероприятий, направленных на комплексное развитие сельских территорий (Благоустройство сельских территорий)</t>
  </si>
  <si>
    <t>02 0 02 00000</t>
  </si>
  <si>
    <t>Основное мероприятие "Формирование современной среды (в рамках национального проекта "Жилье и городская среда")"</t>
  </si>
  <si>
    <t>02 0 02 10000</t>
  </si>
  <si>
    <t>Благоустройство территорий</t>
  </si>
  <si>
    <t>02 0 02 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</si>
  <si>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</si>
  <si>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02 0 F2 00000</t>
  </si>
  <si>
    <t>Основное мероприятие ""Федеральный проект "Формирование комфортной городской среды"</t>
  </si>
  <si>
    <t>02 0 F2 55550</t>
  </si>
  <si>
    <t>Реализация программ формирования современной городской среды</t>
  </si>
  <si>
    <t>05 5 00 00000</t>
  </si>
  <si>
    <t>Подпрограмма "Обеспечение сохранности, благоустройства и ремонта памятников Великой Отечественной войны, воинских захоронений в Александровском муниципальном округе"</t>
  </si>
  <si>
    <t>05 5 01 00000</t>
  </si>
  <si>
    <t>Основное мероприятие "Приведение в надлежащее состояние всех памятников Великой Отечественной войны, воинских захоронений"</t>
  </si>
  <si>
    <t>05 5 01 00010</t>
  </si>
  <si>
    <t>Реконструкция, ремонт и благоустройство памятников Великой отечественной войны</t>
  </si>
  <si>
    <t>08 1 00 00000</t>
  </si>
  <si>
    <t>Подпрограмма "Участие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Александровского муниципального округа"</t>
  </si>
  <si>
    <t>08 1 01 00000</t>
  </si>
  <si>
    <t>Основное мероприятие "Предотвращение вредного воздействия твердых коммунальных отходов на здоровье человека и окружающую среду, обеспечение прав граждан на благоприятную окружающую среду"</t>
  </si>
  <si>
    <t>08 1 01 00010</t>
  </si>
  <si>
    <t>Создание и содержание мест (площадок) накопления твердых коммунальных отходов на территории муниципального округа</t>
  </si>
  <si>
    <t>08 1 01 00020</t>
  </si>
  <si>
    <t>Ликвидация несанкционированных свалок отходов в границах населенных пунктов, а также вдоль дорог местного значения муниципального округа</t>
  </si>
  <si>
    <t>18 0 00 00000</t>
  </si>
  <si>
    <t>Реализация проектов инициативного бюджетирования Александровского муниципального округа</t>
  </si>
  <si>
    <t>18 0 01 00000</t>
  </si>
  <si>
    <t>Основное мероприятие "Благоустройство территории Яйвинского краеведческого музея и памятника яйвинцам, погибшим в годы Великой Отечественной войны"</t>
  </si>
  <si>
    <t>18 0 01 SP080</t>
  </si>
  <si>
    <t>Софинансирование проектов инициативного бюджетирования</t>
  </si>
  <si>
    <t>18 0 03 00000</t>
  </si>
  <si>
    <t>Основное мероприятие "Восстановление Мемориального комплекса в парке Победы в поселке Всеволодо-Вильва". 2 этап (Благоустройство прилегающей территории)"</t>
  </si>
  <si>
    <t>18 0 03 SP080</t>
  </si>
  <si>
    <t>18 0 04 00000</t>
  </si>
  <si>
    <t>Основное мероприятие "Здоровое поколение"- второй этап (обустройство общедоступной уличной спортивно-игровой площадки) в районе ул. Мира, 6а поселка Карьер-Известняк Александровского муниципального округа Пермского края"</t>
  </si>
  <si>
    <t>18 0 04 SP080</t>
  </si>
  <si>
    <t>94 0 00 00020</t>
  </si>
  <si>
    <t>Приобретение указателей названий улиц и указателей с номерами домов</t>
  </si>
  <si>
    <t>06 05</t>
  </si>
  <si>
    <t>Другие вопросы в области охраны окружающей среды</t>
  </si>
  <si>
    <t>08 2 00 00000</t>
  </si>
  <si>
    <t>Подпрограмма "Организация мероприятий по охране окружающей среды на территории Александровского муниципального округа"</t>
  </si>
  <si>
    <t>08 2 01 00000</t>
  </si>
  <si>
    <t>Основное мероприятие " Проведение мероприятий по охране окружающей среды на территории Александровского муниципального округа"</t>
  </si>
  <si>
    <t>08 2 01 00020</t>
  </si>
  <si>
    <t>Организация муниципального контроля за исполнением требований, установленных муниципальными правовыми актами, требований, установленных федеральными законами, законами Пермского края в области охраны окружающей среды, в случаях, если соответствующие виды контроля относятся к вопросам местного значения муниципального округа</t>
  </si>
  <si>
    <t>08 2 01 10000</t>
  </si>
  <si>
    <t>Обеспечение мероприятий по охране окружающей среды на территории Александровского муниципального округа</t>
  </si>
  <si>
    <t>07 07</t>
  </si>
  <si>
    <t>Молодежная политика</t>
  </si>
  <si>
    <t>05 3 00 00000</t>
  </si>
  <si>
    <t>Подпрограмма "Развитие молодежной политики в Александровском муниципальном округе"</t>
  </si>
  <si>
    <t>05 3 01 00000</t>
  </si>
  <si>
    <t>Основное мероприятие "Развитие молодежной политики"</t>
  </si>
  <si>
    <t>05 3 01 00010</t>
  </si>
  <si>
    <t>Создание системы условий и мероприятий, способствующих реализации и увеличению потенциала молодежного актива округа, воспитанию гражданственности и организации созидательного досуга в молодежной среде муниципалитета</t>
  </si>
  <si>
    <t>08 01</t>
  </si>
  <si>
    <t>Культура</t>
  </si>
  <si>
    <t>05 1 00 00000</t>
  </si>
  <si>
    <t>Подпрограмма "Развитие культуры в Александровском муниципальном округе"</t>
  </si>
  <si>
    <t>05 1 01 00000</t>
  </si>
  <si>
    <t>Основное мероприятие "Культурно-массовые мероприятия"</t>
  </si>
  <si>
    <t>05 1 01 10000</t>
  </si>
  <si>
    <t>Проведение культурно-массовых мероприятий муниципального уровня</t>
  </si>
  <si>
    <t>05 1 02 00000</t>
  </si>
  <si>
    <t>05 1 02 10000</t>
  </si>
  <si>
    <t>Предоставление услуг в сфере культуры</t>
  </si>
  <si>
    <t>05 1 03 00000</t>
  </si>
  <si>
    <t>Основное мероприятие "Ремонт учреждений культуры в рамках Программы развития Александровского муниципального округа Пермского края на 2020-2022 годы"</t>
  </si>
  <si>
    <t>05 1 03 SP180</t>
  </si>
  <si>
    <t>08 02</t>
  </si>
  <si>
    <t>Кинематография</t>
  </si>
  <si>
    <t>10 01</t>
  </si>
  <si>
    <t>Пенсионное обеспечение</t>
  </si>
  <si>
    <t>06 1 02 00000</t>
  </si>
  <si>
    <t>Основное мероприятие "Меры социальной помощи и поддержки отдельных категорий населения Александровского муниципального округа Пермского края"</t>
  </si>
  <si>
    <t>06 1 02 40000</t>
  </si>
  <si>
    <t>Пенсии за выслугу лет лицам, замещавшим муниципальные должности муниципального образования, муниципальным служащим Александровского муниципального округа</t>
  </si>
  <si>
    <t>300</t>
  </si>
  <si>
    <t>Социальное обеспечение и иные выплаты населению</t>
  </si>
  <si>
    <t>10 03</t>
  </si>
  <si>
    <t>Социальное обеспечение населения</t>
  </si>
  <si>
    <t>06 1 02 51760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</si>
  <si>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</si>
  <si>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06 1 02 SC240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</si>
  <si>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</si>
  <si>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06 3 00 00000</t>
  </si>
  <si>
    <t>Подпрограмма "Обеспечение жильем молодых семей в Александровском муниципальном округе"</t>
  </si>
  <si>
    <t>06 3 01 00000</t>
  </si>
  <si>
    <t>Основное мероприятие "Улучшение жилищных условий молодых семей, постоянно проживающих (зарегистрированных) на территории Александровского муниципального округа"</t>
  </si>
  <si>
    <t>06 3 01 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</si>
  <si>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</si>
  <si>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06 4 00 00000</t>
  </si>
  <si>
    <t>Подпрограмма "Улучшение жилищных условий граждан Александровского муниципального округа, проживающих на сельских территориях"</t>
  </si>
  <si>
    <t>06 4 01 00000</t>
  </si>
  <si>
    <t>Основное мероприятие "Создание условий для обеспечения доступным и комфортным жильем сельского населения, развитие инфраструктуры на сельских территориях, содействие занятости сельского населения"</t>
  </si>
  <si>
    <t>06 4 01 L5761</t>
  </si>
  <si>
    <t>10 04</t>
  </si>
  <si>
    <t>Охрана семьи и детства</t>
  </si>
  <si>
    <t>06 2 01 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</si>
  <si>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</si>
  <si>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11 01</t>
  </si>
  <si>
    <t>Физическая культура</t>
  </si>
  <si>
    <t>05 2 00 00000</t>
  </si>
  <si>
    <t>Подпрограмма "Развитие физической культуры, спорта в Александровском муниципальном округе"</t>
  </si>
  <si>
    <t>05 2 02 00000</t>
  </si>
  <si>
    <t>05 2 02 10000</t>
  </si>
  <si>
    <t>Предоставление услуг в сфере спорта</t>
  </si>
  <si>
    <t>05 2 03 00000</t>
  </si>
  <si>
    <t>Основное мероприятие "Развитие инфраструктуры и материально-технической базы"</t>
  </si>
  <si>
    <t>05 2 03 SФ130</t>
  </si>
  <si>
    <t>Устройство спортивных площадок и оснащение объектов спортивным оборудованием и инвентарем для занятий физической культурой и спортом</t>
  </si>
  <si>
    <t>11 02</t>
  </si>
  <si>
    <t>Массовый спорт</t>
  </si>
  <si>
    <t>05 2 01 00000</t>
  </si>
  <si>
    <t>Основное мероприятие "Спортивные мероприятия"</t>
  </si>
  <si>
    <t>05 2 01 10000</t>
  </si>
  <si>
    <t>Проведение спортивных мероприятий муниципального уровня</t>
  </si>
  <si>
    <t>12 02</t>
  </si>
  <si>
    <t>Периодическая печать и издательства</t>
  </si>
  <si>
    <t>92 0 00 00170</t>
  </si>
  <si>
    <t>Обеспечение деятельности МБУ "Редакция газеты "Боевой путь""</t>
  </si>
  <si>
    <t>13 01</t>
  </si>
  <si>
    <t>Обслуживание государственного внутреннего и муниципального долга</t>
  </si>
  <si>
    <t>94 0 00 00010</t>
  </si>
  <si>
    <t>Исполнение обязательств по обслуживанию муниципального долга Александровского муниципального округа</t>
  </si>
  <si>
    <t>700</t>
  </si>
  <si>
    <t>Обслуживание государственного (муниципального) долга</t>
  </si>
  <si>
    <t>631</t>
  </si>
  <si>
    <t>Дума Александровского муниципального округа Пермского края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</si>
  <si>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</si>
  <si>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</si>
  <si>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91 0 00 00060</t>
  </si>
  <si>
    <t>Члены законодательной (представительной) власти местного самоуправления</t>
  </si>
  <si>
    <t>91 0 00 00070</t>
  </si>
  <si>
    <t>675</t>
  </si>
  <si>
    <t>Управление образования Александровского муниципального округа Пермского края</t>
  </si>
  <si>
    <t>04 3 01 00020</t>
  </si>
  <si>
    <t>Проведение муниципальных соревнований по пожарной безопасности</t>
  </si>
  <si>
    <t>04 1 01 00060</t>
  </si>
  <si>
    <t>Проведение мероприятий в целях снижения уровня преступности, в том числе доли преступлений в общественных местах, количества преступлений, совершенных несовершеннолетними</t>
  </si>
  <si>
    <t>07 01</t>
  </si>
  <si>
    <t>Дошкольное образование</t>
  </si>
  <si>
    <t>01 0 00 00000</t>
  </si>
  <si>
    <t>Муниципальная программа "Развитие системы образования Александровского муниципального округа"</t>
  </si>
  <si>
    <t>01 1 00 00000</t>
  </si>
  <si>
    <t>Подпрограмма "Развитие системы дошкольного образования Александровского муниципального округа"</t>
  </si>
  <si>
    <t>01 1 01 00000</t>
  </si>
  <si>
    <t>01 1 01 00110</t>
  </si>
  <si>
    <t>Предоставление услуги в сфере дошкольного образования</t>
  </si>
  <si>
    <t>01 1 01 00200</t>
  </si>
  <si>
    <t>Организация бесплатного двухразового питания обучающихся с ограниченными возможностями здоровья, посещающих муниципальные дошкольные образовательные учреждения округа</t>
  </si>
  <si>
    <t>01 1 01 2Н020</t>
  </si>
  <si>
    <t>Единая субвенция на выполнение отдельных государственных полномочий в сфере образования</t>
  </si>
  <si>
    <t>07 02</t>
  </si>
  <si>
    <t>Общее образование</t>
  </si>
  <si>
    <t>01 2 00 00000</t>
  </si>
  <si>
    <t>Подпрограмма "Развитие системы начального общего, основного общего, среднего общего образования Александровского муниципального округа"</t>
  </si>
  <si>
    <t>01 2 01 00000</t>
  </si>
  <si>
    <t>01 2 01 00190</t>
  </si>
  <si>
    <t>Предоставление общего (начального, основного, среднего) образования в общеобразовательных организациях</t>
  </si>
  <si>
    <t>01 2 01 00200</t>
  </si>
  <si>
    <t>Организация бесплатного питания учащихся с ограниченными возможностями здоровья, обучающихся в муниципальных бюджетных общеобразовательных учреждениях округа</t>
  </si>
  <si>
    <t>01 2 01 2Н020</t>
  </si>
  <si>
    <t>01 2 01 SН040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</si>
  <si>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общеобразовательных учреждениях со специальным наименованием "специальные учебно-воспитательные учреждения для обучающихся с девиантным (общественно опасным) поведением "и муниципальных санаторных общеобразовательных учреждениях</t>
  </si>
  <si>
    <t>07 03</t>
  </si>
  <si>
    <t>Дополнительное образование детей</t>
  </si>
  <si>
    <t>01 3 00 00000</t>
  </si>
  <si>
    <t>Подпрограмма "Развитие системы воспитания и дополнительного образования Александровского муниципального округа"</t>
  </si>
  <si>
    <t>01 3 01 00000</t>
  </si>
  <si>
    <t>01 3 01 00130</t>
  </si>
  <si>
    <t>Предоставление услуги по дополнительному образованию детей</t>
  </si>
  <si>
    <t>01 3 02 00000</t>
  </si>
  <si>
    <t>Основное мероприятие "Реализация программы с одаренными детьми Александровского муниципального округа "Золотые россыпи"</t>
  </si>
  <si>
    <t>01 3 02 00120</t>
  </si>
  <si>
    <t>Реализация программы с одаренными детьми Александровского муниципального округа "Золотые россыпи"</t>
  </si>
  <si>
    <t>01 5 00 00000</t>
  </si>
  <si>
    <t>Подпрограмма "Развитие системы отдыха, оздоровления и занятости детей и подростков Александровского муниципального округа в каникулярный период"</t>
  </si>
  <si>
    <t>01 5 01 00000</t>
  </si>
  <si>
    <t>Основное мероприятие "Организация отдыха, оздоровления и занятости детей и подростков в каникулярное время"</t>
  </si>
  <si>
    <t>01 5 01 00140</t>
  </si>
  <si>
    <t>Мероприятия по организации отдыха детей в каникулярное время, бюджет округа</t>
  </si>
  <si>
    <t>01 5 01 2С140</t>
  </si>
  <si>
    <t>Мероприятия по организации оздоровления и отдыха детей</t>
  </si>
  <si>
    <t>07 09</t>
  </si>
  <si>
    <t>Другие вопросы в области образования</t>
  </si>
  <si>
    <t>01 4 00 00000</t>
  </si>
  <si>
    <t>Подпрограмма "Обеспечение реализации программы "Развитие системы образования Александровского муниципального округа" и прочие мероприятия в области образования"</t>
  </si>
  <si>
    <t>01 4 01 00000</t>
  </si>
  <si>
    <t>Основное мероприятие "Обеспечение деятельности управления образования администрации Александровского муниципального округа"</t>
  </si>
  <si>
    <t>01 4 01 00080</t>
  </si>
  <si>
    <t>01 4 02 00000</t>
  </si>
  <si>
    <t>01 4 02 00160</t>
  </si>
  <si>
    <t>Обеспечение деятельности МКУ "Финансовый центр образовательных учреждений Александровского муниципального округа"</t>
  </si>
  <si>
    <t>01 4 02 2Н020</t>
  </si>
  <si>
    <t>01 1 03 00000</t>
  </si>
  <si>
    <t>Основное мероприятие "Меры социальной поддержки специалистам, работающим и проживающим в сельской местности и поселках городского типа (рабочих поселках), по оплате жилого помещения и коммунальных услуг"</t>
  </si>
  <si>
    <t>01 1 03 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</si>
  <si>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</si>
  <si>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01 2 03 00000</t>
  </si>
  <si>
    <t>01 2 03 2С170</t>
  </si>
  <si>
    <t>01 3 03 00000</t>
  </si>
  <si>
    <t>01 3 03 2С170</t>
  </si>
  <si>
    <t>Вед</t>
  </si>
  <si>
    <t>Рз, ПР</t>
  </si>
  <si>
    <t>ЦСР</t>
  </si>
  <si>
    <t>ВР</t>
  </si>
  <si>
    <t>Наименование расходов</t>
  </si>
  <si>
    <t>01 00</t>
  </si>
  <si>
    <t>ОБЩЕГОСУДАРСТВЕННЫЕ ВОПРОСЫ</t>
  </si>
  <si>
    <t>Подпрограмма "Общественная безопасность и профилактика правонарушений в Александровском муниципальном округе"</t>
  </si>
  <si>
    <t>03 00</t>
  </si>
  <si>
    <t>НАЦИОНАЛЬНАЯ БЕЗОПАСНОСТЬ И ПРАВООХРАНИТЕЛЬНАЯ ДЕЯТЕЛЬНОСТЬ</t>
  </si>
  <si>
    <t>04 00</t>
  </si>
  <si>
    <t>НАЦИОНАЛЬНАЯ ЭКОНОМИКА</t>
  </si>
  <si>
    <t>05 00</t>
  </si>
  <si>
    <t>ЖИЛИЩНО-КОММУНАЛЬНОЕ ХОЗЯЙСТВО</t>
  </si>
  <si>
    <t>06 00</t>
  </si>
  <si>
    <t>ОХРАНА ОКРУЖАЮЩЕЙ СРЕДЫ</t>
  </si>
  <si>
    <t>07 00</t>
  </si>
  <si>
    <t>ОБРАЗОВАНИЕ</t>
  </si>
  <si>
    <t>08 00</t>
  </si>
  <si>
    <t>КУЛЬТУРА, КИНЕМАТОГРАФИЯ</t>
  </si>
  <si>
    <t>10 00</t>
  </si>
  <si>
    <t>СОЦИАЛЬНАЯ ПОЛИТИКА</t>
  </si>
  <si>
    <t>11 00</t>
  </si>
  <si>
    <t>ФИЗИЧЕСКАЯ КУЛЬТУРА И СПОРТ</t>
  </si>
  <si>
    <t>12 00</t>
  </si>
  <si>
    <t>СРЕДСТВА МАССОВОЙ ИНФОРМАЦИИ</t>
  </si>
  <si>
    <t>13 00</t>
  </si>
  <si>
    <t>ОБСЛУЖИВАНИЕ ГОСУДАРСТВЕННОГО И МУНИЦИПАЛЬНОГО ДОЛГА</t>
  </si>
  <si>
    <t>Основное мероприятие "Обеспечение транспортного сообщения между населенными пунктами с созданием безопасных условий для круглогодичных грузовых и пассажирских перевозок"</t>
  </si>
  <si>
    <t>Реализация мероприятий, направленных на комплексное развитие сельских территорий (Улучшение жилищных условий граждан, проживающих на сельских территориях)</t>
  </si>
  <si>
    <t>Основное мероприятие "Развитие и создание условий для повышения конкурентоспособности малого и среднего предпринимательства и товаров (работ, услуг), выпускаемых (оказываемых, выполняемых) ими, создание условий для наиболее полного удовлетворения спроса населения на качественные потребительские товары (работы, услуги) на территории Александровского муниципального округа"</t>
  </si>
  <si>
    <t>Содержание аппарата Думы Александровского муниципального округа</t>
  </si>
  <si>
    <t>Приложение 3</t>
  </si>
  <si>
    <t>к постановлению</t>
  </si>
  <si>
    <t>администрации района</t>
  </si>
  <si>
    <t>Утверждено решением о бюджете</t>
  </si>
  <si>
    <t>Уточненные показатели</t>
  </si>
  <si>
    <t>Фактически исполнено</t>
  </si>
  <si>
    <t>Отклонение показателя исполнения от планового показателя за 1 квартал</t>
  </si>
  <si>
    <t>901</t>
  </si>
  <si>
    <t>Финансовое управление администрации Александровского муниципального района Пермского края</t>
  </si>
  <si>
    <t>311</t>
  </si>
  <si>
    <t>Администрация Александровского муниципального района Пермского края</t>
  </si>
  <si>
    <t>91 0 00 00050</t>
  </si>
  <si>
    <t>Глава Александровского муниципального района</t>
  </si>
  <si>
    <t>91 0 00 00080</t>
  </si>
  <si>
    <t>Глава Яйвинского городского поселения</t>
  </si>
  <si>
    <t>91 0 00 00090</t>
  </si>
  <si>
    <t>Глава Скопкортненского сельского поселения</t>
  </si>
  <si>
    <t>075</t>
  </si>
  <si>
    <t>Управление образования Александровского муниципального района Пермского края</t>
  </si>
  <si>
    <t>-</t>
  </si>
  <si>
    <t>91 0 00 00100</t>
  </si>
  <si>
    <t>Расходы на мероприятия по ликвидации органов местного самоуправления</t>
  </si>
  <si>
    <t>91 0 00 00200</t>
  </si>
  <si>
    <t>Глава Всеволодо-Вильвенского городского поселения</t>
  </si>
  <si>
    <t>90 0 00 00000</t>
  </si>
  <si>
    <t>Непрограммные мероприятия</t>
  </si>
  <si>
    <t>0104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</si>
  <si>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</si>
  <si>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0106</t>
  </si>
  <si>
    <t>0113</t>
  </si>
  <si>
    <t>93 0 00 00230</t>
  </si>
  <si>
    <t>Расходы на оказание помощи пострадавшим от пожара</t>
  </si>
  <si>
    <t>Организация мероприятий при осуществлении деятельности по обращению с животными без владельцев</t>
  </si>
  <si>
    <t>0412</t>
  </si>
  <si>
    <t>05 2 04 00000</t>
  </si>
  <si>
    <t>05 2 04 SЦ570</t>
  </si>
  <si>
    <t>Мероприятия по развитию туристской сервисной и обеспечивающей инфраструктуры</t>
  </si>
  <si>
    <t xml:space="preserve">0501 </t>
  </si>
  <si>
    <t>0501</t>
  </si>
  <si>
    <t>14 1 01 SЖ160</t>
  </si>
  <si>
    <t>Мероприятия по расселению жилищного фонда, признанного аварийным после 01 января 2012 г.</t>
  </si>
  <si>
    <t>14 1 01 SP040</t>
  </si>
  <si>
    <t>13 0 01 00030</t>
  </si>
  <si>
    <t>Содержание системы водоснабжения в п.Люзень</t>
  </si>
  <si>
    <t>13 0 01 00040</t>
  </si>
  <si>
    <t>13 0 01 00050</t>
  </si>
  <si>
    <t xml:space="preserve">Выплата по Энергосервисному контракту </t>
  </si>
  <si>
    <t>13 0 01 SЖ060</t>
  </si>
  <si>
    <t>Приобретение теплового единого имущественного комплекса в Александровском муниципальном округе Пермского края</t>
  </si>
  <si>
    <t>13 0 01 SЖ520</t>
  </si>
  <si>
    <t>Улучшение качества систем теплоснабжения на территориях муниципальных образований Пермского края</t>
  </si>
  <si>
    <t>Субсидии организациям осуществляющим содержание и эксплуатацию уличных сетей наружного освещения населенных пунктов округа</t>
  </si>
  <si>
    <t>Основное мероприятие "Приобретение в муниципальную собственность Александровского муниципального округа благоустроенных жилых помещений"</t>
  </si>
  <si>
    <t>08 1 01 00040</t>
  </si>
  <si>
    <t xml:space="preserve">Уборка строительного мусора и остатков фундамента от снесенных многоквартирных домов, расположенных по адресам: Александровск, ул.Ким,45 и ул. Пионерская,6 </t>
  </si>
  <si>
    <t>0900</t>
  </si>
  <si>
    <t>Здравоохранение</t>
  </si>
  <si>
    <t>0902</t>
  </si>
  <si>
    <t>Амбулаторная помощь</t>
  </si>
  <si>
    <t>95 0 00 00000</t>
  </si>
  <si>
    <t>Иные межбюджетные трансферты</t>
  </si>
  <si>
    <t>95 0 00 2А180</t>
  </si>
  <si>
    <t>Реализация мероприятий по созданию условий осуществления медицинской деятельности в модульных зданиях</t>
  </si>
  <si>
    <t>06 3 01 2С020</t>
  </si>
  <si>
    <t>Обеспечение жильем молодых семей</t>
  </si>
  <si>
    <t>1003</t>
  </si>
  <si>
    <t>07 0 01 2С420</t>
  </si>
  <si>
    <t>Возмещение затрат, связанных с организацией перевозки отдельных категорий граждан с использованием региональных электронных социальных проездных документов, а также недополученных доходов юридическим лицам, индивидуальным предпринимателям от перевозки отдельных категорий граждан с использованием электронных социальных проездных документов</t>
  </si>
  <si>
    <t>1102</t>
  </si>
  <si>
    <t>18 0 06 00000</t>
  </si>
  <si>
    <t xml:space="preserve">Основное мероприятие  "Обустройство модульной лыжной базы по ул. Кирова в г. Александровске" </t>
  </si>
  <si>
    <t>18 0 06 SP080</t>
  </si>
  <si>
    <t>01 2 02 00000</t>
  </si>
  <si>
    <t>Основное мероприятие "Меры государственной поддержки в сфере общего образования"</t>
  </si>
  <si>
    <t>01 2 02 70450</t>
  </si>
  <si>
    <t>Единовременная премия обучающимся, награжденным знаком отличия Пермского края "Гордость Пермского края"</t>
  </si>
  <si>
    <t>01 2 01 2Ф180</t>
  </si>
  <si>
    <t>Обеспечение условий для развития физической культуры и массового спорта</t>
  </si>
  <si>
    <t>Основное мероприятие "Эффективное управление муниципальным имуществом"</t>
  </si>
  <si>
    <t>Подпрограмма "Общественная безопасность и профилактика правонарушений в Александровском муниципальном округе "</t>
  </si>
  <si>
    <t>Предоставление  субсидий  бюджетным,  автономным  учреждениям и иным некоммерческим организациям</t>
  </si>
  <si>
    <t>4</t>
  </si>
  <si>
    <t>2</t>
  </si>
  <si>
    <t>1</t>
  </si>
  <si>
    <t>Приложение 2</t>
  </si>
  <si>
    <t>Приобретение в муниципальную собственность Александровского муниципального округа благоустроенных жилых помещений</t>
  </si>
  <si>
    <t>от                           №</t>
  </si>
  <si>
    <t>от                          №</t>
  </si>
  <si>
    <t>Расходы бюджета Александровского муниципального округа за 1 полугодие 2020 года по  ведомственной структуре расходов бюджета</t>
  </si>
  <si>
    <t>кассовый план за 1 полугодие</t>
  </si>
  <si>
    <t>Процент исполнения к  кассовому плану за 1 полугодие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</si>
  <si>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бюджета за 1 полугодие 2020 года, тыс. рублей</t>
  </si>
  <si>
    <t>Отклонение показателя исполнения от планового показателя за 1 полугодие</t>
  </si>
  <si>
    <t>0701</t>
  </si>
  <si>
    <t>01 1 01 23100</t>
  </si>
  <si>
    <t>01 1 01 23110</t>
  </si>
  <si>
    <t>Обеспечение малоимущих семей, имеющих детей в возрасте от 3 до 7 лет, наборами продуктов питания</t>
  </si>
  <si>
    <t>01 1 01 23370</t>
  </si>
  <si>
    <t>Единовременные выплаты работникам образовательных организаций, обеспечившим дистанционное обучение учащихся и работу дошкольных дежурных групп</t>
  </si>
  <si>
    <t xml:space="preserve">0701 </t>
  </si>
  <si>
    <t>01 1 01 2Н420</t>
  </si>
  <si>
    <t>0702</t>
  </si>
  <si>
    <t>01 2 01 23370</t>
  </si>
  <si>
    <t>Оснащение оборудованием образовательных организаций, реализующих программы дошкольного образования, в соответствии с требованиями федерального государственного образовательного стандарта дошкольного образования</t>
  </si>
  <si>
    <t>08 2 01 SУ200</t>
  </si>
  <si>
    <t xml:space="preserve">Реализация мероприятий по предотвращению распространения и уничтожению борщевика Сосновского в муниципальных образованиях Пермского </t>
  </si>
  <si>
    <t>94 0 00 00030</t>
  </si>
  <si>
    <t>Задаток для участия в торгах  в виде конкурса по продаже имущества ООО "АМЗ- Теплоэнерго"</t>
  </si>
  <si>
    <t>02 0 01 80000</t>
  </si>
  <si>
    <t>Погашение задолженности 2019 года за работы по техническому обслуживанию сетей уличного освещения в населенных пунктах Александровского муниципального округа</t>
  </si>
  <si>
    <t>Субсидии на финансовое обеспечение затрат, в рамках мер по предупреждению банкротства и восстановлению платежеспособности муниципальных унитарных предприятий муниципального образования Александровский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</si>
</sst>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?"/>
    <numFmt numFmtId="166" formatCode="0.0"/>
    <numFmt numFmtId="167" formatCode="_(* #,##0.00_);_(* \(#,##0.00\);_(* &quot;-&quot;??_);_(@_)"/>
    <numFmt numFmtId="168" formatCode="_-* #,##0.00\ _D_M_-;\-* #,##0.00\ _D_M_-;_-* &quot;-&quot;??\ _D_M_-;_-@_-"/>
  </numFmts>
  <fonts count="7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6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76">
    <xf numFmtId="0" fontId="0" fillId="0" borderId="0"/>
    <xf numFmtId="0" fontId="7" fillId="0" borderId="0"/>
    <xf numFmtId="0" fontId="6" fillId="0" borderId="0"/>
    <xf numFmtId="0" fontId="10" fillId="0" borderId="0"/>
    <xf numFmtId="0" fontId="12" fillId="0" borderId="0"/>
    <xf numFmtId="0" fontId="3" fillId="0" borderId="0"/>
    <xf numFmtId="0" fontId="15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9" fillId="19" borderId="0" applyNumberFormat="0" applyBorder="0" applyAlignment="0" applyProtection="0"/>
    <xf numFmtId="0" fontId="19" fillId="4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3" borderId="0" applyNumberFormat="0" applyBorder="0" applyAlignment="0" applyProtection="0"/>
    <xf numFmtId="0" fontId="20" fillId="39" borderId="0" applyNumberFormat="0" applyBorder="0" applyAlignment="0" applyProtection="0"/>
    <xf numFmtId="0" fontId="20" fillId="26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1" borderId="0" applyNumberFormat="0" applyBorder="0" applyAlignment="0" applyProtection="0"/>
    <xf numFmtId="0" fontId="21" fillId="33" borderId="0" applyNumberFormat="0" applyBorder="0" applyAlignment="0" applyProtection="0"/>
    <xf numFmtId="0" fontId="21" fillId="35" borderId="0" applyNumberFormat="0" applyBorder="0" applyAlignment="0" applyProtection="0"/>
    <xf numFmtId="0" fontId="21" fillId="26" borderId="0" applyNumberFormat="0" applyBorder="0" applyAlignment="0" applyProtection="0"/>
    <xf numFmtId="0" fontId="20" fillId="33" borderId="0" applyNumberFormat="0" applyBorder="0" applyAlignment="0" applyProtection="0"/>
    <xf numFmtId="0" fontId="20" fillId="26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1" fillId="37" borderId="0" applyNumberFormat="0" applyBorder="0" applyAlignment="0" applyProtection="0"/>
    <xf numFmtId="0" fontId="21" fillId="25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34" borderId="0" applyNumberFormat="0" applyBorder="0" applyAlignment="0" applyProtection="0"/>
    <xf numFmtId="0" fontId="20" fillId="47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2" fillId="34" borderId="0" applyNumberFormat="0" applyBorder="0" applyAlignment="0" applyProtection="0"/>
    <xf numFmtId="0" fontId="23" fillId="49" borderId="6" applyNumberFormat="0" applyAlignment="0" applyProtection="0"/>
    <xf numFmtId="0" fontId="24" fillId="35" borderId="7" applyNumberFormat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55" borderId="0" applyNumberFormat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46" borderId="6" applyNumberFormat="0" applyAlignment="0" applyProtection="0"/>
    <xf numFmtId="0" fontId="32" fillId="0" borderId="11" applyNumberFormat="0" applyFill="0" applyAlignment="0" applyProtection="0"/>
    <xf numFmtId="0" fontId="33" fillId="46" borderId="0" applyNumberFormat="0" applyBorder="0" applyAlignment="0" applyProtection="0"/>
    <xf numFmtId="0" fontId="7" fillId="0" borderId="0"/>
    <xf numFmtId="0" fontId="6" fillId="45" borderId="12" applyNumberFormat="0" applyFont="0" applyAlignment="0" applyProtection="0"/>
    <xf numFmtId="0" fontId="34" fillId="49" borderId="13" applyNumberFormat="0" applyAlignment="0" applyProtection="0"/>
    <xf numFmtId="4" fontId="35" fillId="56" borderId="14" applyNumberFormat="0" applyProtection="0">
      <alignment vertical="center"/>
    </xf>
    <xf numFmtId="0" fontId="7" fillId="0" borderId="0"/>
    <xf numFmtId="4" fontId="62" fillId="56" borderId="15" applyNumberFormat="0" applyProtection="0">
      <alignment vertical="center"/>
    </xf>
    <xf numFmtId="0" fontId="6" fillId="0" borderId="0"/>
    <xf numFmtId="0" fontId="6" fillId="0" borderId="0"/>
    <xf numFmtId="0" fontId="6" fillId="0" borderId="0"/>
    <xf numFmtId="4" fontId="36" fillId="57" borderId="14" applyNumberFormat="0" applyProtection="0">
      <alignment vertical="center"/>
    </xf>
    <xf numFmtId="0" fontId="7" fillId="0" borderId="0"/>
    <xf numFmtId="4" fontId="63" fillId="56" borderId="15" applyNumberFormat="0" applyProtection="0">
      <alignment vertical="center"/>
    </xf>
    <xf numFmtId="0" fontId="6" fillId="0" borderId="0"/>
    <xf numFmtId="0" fontId="6" fillId="0" borderId="0"/>
    <xf numFmtId="4" fontId="35" fillId="57" borderId="14" applyNumberFormat="0" applyProtection="0">
      <alignment horizontal="left" vertical="center" indent="1"/>
    </xf>
    <xf numFmtId="0" fontId="7" fillId="0" borderId="0"/>
    <xf numFmtId="4" fontId="62" fillId="56" borderId="15" applyNumberFormat="0" applyProtection="0">
      <alignment horizontal="left" vertical="center" indent="1"/>
    </xf>
    <xf numFmtId="0" fontId="6" fillId="0" borderId="0"/>
    <xf numFmtId="0" fontId="6" fillId="0" borderId="0"/>
    <xf numFmtId="4" fontId="35" fillId="57" borderId="14" applyNumberFormat="0" applyProtection="0">
      <alignment horizontal="left" vertical="center" indent="1"/>
    </xf>
    <xf numFmtId="0" fontId="37" fillId="56" borderId="15" applyNumberFormat="0" applyProtection="0">
      <alignment horizontal="left" vertical="top" indent="1"/>
    </xf>
    <xf numFmtId="0" fontId="7" fillId="0" borderId="0"/>
    <xf numFmtId="0" fontId="62" fillId="56" borderId="15" applyNumberFormat="0" applyProtection="0">
      <alignment horizontal="left" vertical="top" indent="1"/>
    </xf>
    <xf numFmtId="0" fontId="6" fillId="0" borderId="0"/>
    <xf numFmtId="0" fontId="6" fillId="0" borderId="0"/>
    <xf numFmtId="4" fontId="35" fillId="21" borderId="14" applyNumberFormat="0" applyProtection="0">
      <alignment horizontal="left" vertical="center" indent="1"/>
    </xf>
    <xf numFmtId="0" fontId="7" fillId="0" borderId="0"/>
    <xf numFmtId="4" fontId="62" fillId="3" borderId="0" applyNumberFormat="0" applyProtection="0">
      <alignment horizontal="left" vertical="center" indent="1"/>
    </xf>
    <xf numFmtId="0" fontId="6" fillId="0" borderId="0"/>
    <xf numFmtId="0" fontId="6" fillId="0" borderId="0"/>
    <xf numFmtId="4" fontId="35" fillId="8" borderId="14" applyNumberFormat="0" applyProtection="0">
      <alignment horizontal="right" vertical="center"/>
    </xf>
    <xf numFmtId="0" fontId="7" fillId="0" borderId="0"/>
    <xf numFmtId="4" fontId="16" fillId="8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58" borderId="14" applyNumberFormat="0" applyProtection="0">
      <alignment horizontal="right" vertical="center"/>
    </xf>
    <xf numFmtId="0" fontId="7" fillId="0" borderId="0"/>
    <xf numFmtId="4" fontId="16" fillId="4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59" borderId="16" applyNumberFormat="0" applyProtection="0">
      <alignment horizontal="right" vertical="center"/>
    </xf>
    <xf numFmtId="0" fontId="7" fillId="0" borderId="0"/>
    <xf numFmtId="4" fontId="16" fillId="59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18" borderId="14" applyNumberFormat="0" applyProtection="0">
      <alignment horizontal="right" vertical="center"/>
    </xf>
    <xf numFmtId="0" fontId="7" fillId="0" borderId="0"/>
    <xf numFmtId="4" fontId="16" fillId="18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22" borderId="14" applyNumberFormat="0" applyProtection="0">
      <alignment horizontal="right" vertical="center"/>
    </xf>
    <xf numFmtId="0" fontId="7" fillId="0" borderId="0"/>
    <xf numFmtId="4" fontId="16" fillId="22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60" borderId="14" applyNumberFormat="0" applyProtection="0">
      <alignment horizontal="right" vertical="center"/>
    </xf>
    <xf numFmtId="0" fontId="7" fillId="0" borderId="0"/>
    <xf numFmtId="4" fontId="16" fillId="60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15" borderId="14" applyNumberFormat="0" applyProtection="0">
      <alignment horizontal="right" vertical="center"/>
    </xf>
    <xf numFmtId="0" fontId="7" fillId="0" borderId="0"/>
    <xf numFmtId="4" fontId="16" fillId="15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61" borderId="14" applyNumberFormat="0" applyProtection="0">
      <alignment horizontal="right" vertical="center"/>
    </xf>
    <xf numFmtId="0" fontId="7" fillId="0" borderId="0"/>
    <xf numFmtId="4" fontId="16" fillId="61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17" borderId="14" applyNumberFormat="0" applyProtection="0">
      <alignment horizontal="right" vertical="center"/>
    </xf>
    <xf numFmtId="0" fontId="7" fillId="0" borderId="0"/>
    <xf numFmtId="4" fontId="16" fillId="17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62" borderId="16" applyNumberFormat="0" applyProtection="0">
      <alignment horizontal="left" vertical="center" indent="1"/>
    </xf>
    <xf numFmtId="0" fontId="7" fillId="0" borderId="0"/>
    <xf numFmtId="4" fontId="62" fillId="62" borderId="17" applyNumberFormat="0" applyProtection="0">
      <alignment horizontal="left" vertical="center" indent="1"/>
    </xf>
    <xf numFmtId="0" fontId="6" fillId="0" borderId="0"/>
    <xf numFmtId="0" fontId="6" fillId="0" borderId="0"/>
    <xf numFmtId="4" fontId="38" fillId="14" borderId="16" applyNumberFormat="0" applyProtection="0">
      <alignment horizontal="left" vertical="center" indent="1"/>
    </xf>
    <xf numFmtId="0" fontId="7" fillId="0" borderId="0"/>
    <xf numFmtId="4" fontId="16" fillId="63" borderId="0" applyNumberFormat="0" applyProtection="0">
      <alignment horizontal="left" vertical="center" indent="1"/>
    </xf>
    <xf numFmtId="0" fontId="6" fillId="0" borderId="0"/>
    <xf numFmtId="0" fontId="6" fillId="0" borderId="0"/>
    <xf numFmtId="4" fontId="38" fillId="14" borderId="16" applyNumberFormat="0" applyProtection="0">
      <alignment horizontal="left" vertical="center" indent="1"/>
    </xf>
    <xf numFmtId="0" fontId="7" fillId="0" borderId="0"/>
    <xf numFmtId="4" fontId="64" fillId="14" borderId="0" applyNumberFormat="0" applyProtection="0">
      <alignment horizontal="left" vertical="center" indent="1"/>
    </xf>
    <xf numFmtId="0" fontId="6" fillId="0" borderId="0"/>
    <xf numFmtId="0" fontId="6" fillId="0" borderId="0"/>
    <xf numFmtId="4" fontId="35" fillId="3" borderId="14" applyNumberFormat="0" applyProtection="0">
      <alignment horizontal="right" vertical="center"/>
    </xf>
    <xf numFmtId="0" fontId="7" fillId="0" borderId="0"/>
    <xf numFmtId="4" fontId="16" fillId="3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63" borderId="16" applyNumberFormat="0" applyProtection="0">
      <alignment horizontal="left" vertical="center" indent="1"/>
    </xf>
    <xf numFmtId="0" fontId="7" fillId="0" borderId="0"/>
    <xf numFmtId="4" fontId="65" fillId="63" borderId="0" applyNumberFormat="0" applyProtection="0">
      <alignment horizontal="left" vertical="center" indent="1"/>
    </xf>
    <xf numFmtId="0" fontId="6" fillId="0" borderId="0"/>
    <xf numFmtId="0" fontId="6" fillId="0" borderId="0"/>
    <xf numFmtId="4" fontId="35" fillId="3" borderId="16" applyNumberFormat="0" applyProtection="0">
      <alignment horizontal="left" vertical="center" indent="1"/>
    </xf>
    <xf numFmtId="0" fontId="7" fillId="0" borderId="0"/>
    <xf numFmtId="4" fontId="65" fillId="3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14" borderId="15" applyNumberFormat="0" applyProtection="0">
      <alignment horizontal="left" vertical="center" indent="1"/>
    </xf>
    <xf numFmtId="0" fontId="35" fillId="16" borderId="14" applyNumberFormat="0" applyProtection="0">
      <alignment horizontal="left" vertical="center" indent="1"/>
    </xf>
    <xf numFmtId="0" fontId="6" fillId="14" borderId="15" applyNumberFormat="0" applyProtection="0">
      <alignment horizontal="left" vertical="center" indent="1"/>
    </xf>
    <xf numFmtId="0" fontId="6" fillId="14" borderId="15" applyNumberFormat="0" applyProtection="0">
      <alignment horizontal="left" vertical="center" indent="1"/>
    </xf>
    <xf numFmtId="0" fontId="7" fillId="0" borderId="0"/>
    <xf numFmtId="0" fontId="39" fillId="14" borderId="15" applyNumberFormat="0" applyProtection="0">
      <alignment horizontal="left" vertical="top" indent="1"/>
    </xf>
    <xf numFmtId="0" fontId="7" fillId="0" borderId="0"/>
    <xf numFmtId="0" fontId="6" fillId="14" borderId="15" applyNumberFormat="0" applyProtection="0">
      <alignment horizontal="left" vertical="top" indent="1"/>
    </xf>
    <xf numFmtId="0" fontId="6" fillId="0" borderId="0"/>
    <xf numFmtId="0" fontId="6" fillId="0" borderId="0"/>
    <xf numFmtId="0" fontId="6" fillId="3" borderId="15" applyNumberFormat="0" applyProtection="0">
      <alignment horizontal="left" vertical="center" indent="1"/>
    </xf>
    <xf numFmtId="0" fontId="35" fillId="64" borderId="14" applyNumberFormat="0" applyProtection="0">
      <alignment horizontal="left" vertical="center" indent="1"/>
    </xf>
    <xf numFmtId="0" fontId="6" fillId="3" borderId="15" applyNumberFormat="0" applyProtection="0">
      <alignment horizontal="left" vertical="center" indent="1"/>
    </xf>
    <xf numFmtId="0" fontId="7" fillId="0" borderId="0"/>
    <xf numFmtId="0" fontId="39" fillId="3" borderId="15" applyNumberFormat="0" applyProtection="0">
      <alignment horizontal="left" vertical="top" indent="1"/>
    </xf>
    <xf numFmtId="0" fontId="7" fillId="0" borderId="0"/>
    <xf numFmtId="0" fontId="6" fillId="3" borderId="15" applyNumberFormat="0" applyProtection="0">
      <alignment horizontal="left" vertical="top" indent="1"/>
    </xf>
    <xf numFmtId="0" fontId="6" fillId="0" borderId="0"/>
    <xf numFmtId="0" fontId="6" fillId="0" borderId="0"/>
    <xf numFmtId="0" fontId="6" fillId="7" borderId="15" applyNumberFormat="0" applyProtection="0">
      <alignment horizontal="left" vertical="center" indent="1"/>
    </xf>
    <xf numFmtId="0" fontId="35" fillId="7" borderId="14" applyNumberFormat="0" applyProtection="0">
      <alignment horizontal="left" vertical="center" indent="1"/>
    </xf>
    <xf numFmtId="0" fontId="7" fillId="0" borderId="0"/>
    <xf numFmtId="0" fontId="35" fillId="7" borderId="14" applyNumberFormat="0" applyProtection="0">
      <alignment horizontal="left" vertical="center" indent="1"/>
    </xf>
    <xf numFmtId="0" fontId="39" fillId="7" borderId="15" applyNumberFormat="0" applyProtection="0">
      <alignment horizontal="left" vertical="top" indent="1"/>
    </xf>
    <xf numFmtId="0" fontId="7" fillId="0" borderId="0"/>
    <xf numFmtId="0" fontId="6" fillId="7" borderId="15" applyNumberFormat="0" applyProtection="0">
      <alignment horizontal="left" vertical="top" indent="1"/>
    </xf>
    <xf numFmtId="0" fontId="6" fillId="0" borderId="0"/>
    <xf numFmtId="0" fontId="6" fillId="0" borderId="0"/>
    <xf numFmtId="0" fontId="35" fillId="63" borderId="14" applyNumberFormat="0" applyProtection="0">
      <alignment horizontal="left" vertical="center" indent="1"/>
    </xf>
    <xf numFmtId="0" fontId="7" fillId="0" borderId="0"/>
    <xf numFmtId="0" fontId="6" fillId="63" borderId="15" applyNumberFormat="0" applyProtection="0">
      <alignment horizontal="left" vertical="center" indent="1"/>
    </xf>
    <xf numFmtId="0" fontId="6" fillId="0" borderId="0"/>
    <xf numFmtId="0" fontId="6" fillId="0" borderId="0"/>
    <xf numFmtId="0" fontId="39" fillId="63" borderId="15" applyNumberFormat="0" applyProtection="0">
      <alignment horizontal="left" vertical="top" indent="1"/>
    </xf>
    <xf numFmtId="0" fontId="7" fillId="0" borderId="0"/>
    <xf numFmtId="0" fontId="6" fillId="63" borderId="15" applyNumberFormat="0" applyProtection="0">
      <alignment horizontal="left" vertical="top" indent="1"/>
    </xf>
    <xf numFmtId="0" fontId="6" fillId="0" borderId="0"/>
    <xf numFmtId="0" fontId="6" fillId="0" borderId="0"/>
    <xf numFmtId="0" fontId="39" fillId="6" borderId="18" applyNumberFormat="0">
      <protection locked="0"/>
    </xf>
    <xf numFmtId="0" fontId="7" fillId="0" borderId="0"/>
    <xf numFmtId="0" fontId="6" fillId="6" borderId="1" applyNumberFormat="0">
      <protection locked="0"/>
    </xf>
    <xf numFmtId="0" fontId="6" fillId="0" borderId="0"/>
    <xf numFmtId="0" fontId="6" fillId="0" borderId="0"/>
    <xf numFmtId="0" fontId="40" fillId="14" borderId="19" applyBorder="0"/>
    <xf numFmtId="4" fontId="41" fillId="5" borderId="15" applyNumberFormat="0" applyProtection="0">
      <alignment vertical="center"/>
    </xf>
    <xf numFmtId="0" fontId="7" fillId="0" borderId="0"/>
    <xf numFmtId="4" fontId="16" fillId="5" borderId="15" applyNumberFormat="0" applyProtection="0">
      <alignment vertical="center"/>
    </xf>
    <xf numFmtId="0" fontId="6" fillId="0" borderId="0"/>
    <xf numFmtId="0" fontId="6" fillId="0" borderId="0"/>
    <xf numFmtId="4" fontId="36" fillId="65" borderId="1" applyNumberFormat="0" applyProtection="0">
      <alignment vertical="center"/>
    </xf>
    <xf numFmtId="0" fontId="7" fillId="0" borderId="0"/>
    <xf numFmtId="4" fontId="66" fillId="5" borderId="15" applyNumberFormat="0" applyProtection="0">
      <alignment vertical="center"/>
    </xf>
    <xf numFmtId="0" fontId="6" fillId="0" borderId="0"/>
    <xf numFmtId="0" fontId="6" fillId="0" borderId="0"/>
    <xf numFmtId="4" fontId="41" fillId="16" borderId="15" applyNumberFormat="0" applyProtection="0">
      <alignment horizontal="left" vertical="center" indent="1"/>
    </xf>
    <xf numFmtId="0" fontId="7" fillId="0" borderId="0"/>
    <xf numFmtId="4" fontId="16" fillId="5" borderId="15" applyNumberFormat="0" applyProtection="0">
      <alignment horizontal="left" vertical="center" indent="1"/>
    </xf>
    <xf numFmtId="0" fontId="6" fillId="0" borderId="0"/>
    <xf numFmtId="0" fontId="6" fillId="0" borderId="0"/>
    <xf numFmtId="0" fontId="41" fillId="5" borderId="15" applyNumberFormat="0" applyProtection="0">
      <alignment horizontal="left" vertical="top" indent="1"/>
    </xf>
    <xf numFmtId="0" fontId="7" fillId="0" borderId="0"/>
    <xf numFmtId="0" fontId="16" fillId="5" borderId="15" applyNumberFormat="0" applyProtection="0">
      <alignment horizontal="left" vertical="top" indent="1"/>
    </xf>
    <xf numFmtId="0" fontId="6" fillId="0" borderId="0"/>
    <xf numFmtId="0" fontId="6" fillId="0" borderId="0"/>
    <xf numFmtId="4" fontId="16" fillId="63" borderId="15" applyNumberFormat="0" applyProtection="0">
      <alignment horizontal="right" vertical="center"/>
    </xf>
    <xf numFmtId="4" fontId="35" fillId="0" borderId="14" applyNumberFormat="0" applyProtection="0">
      <alignment horizontal="right" vertical="center"/>
    </xf>
    <xf numFmtId="0" fontId="7" fillId="0" borderId="0"/>
    <xf numFmtId="4" fontId="35" fillId="0" borderId="14" applyNumberFormat="0" applyProtection="0">
      <alignment horizontal="right" vertical="center"/>
    </xf>
    <xf numFmtId="4" fontId="36" fillId="66" borderId="14" applyNumberFormat="0" applyProtection="0">
      <alignment horizontal="right" vertical="center"/>
    </xf>
    <xf numFmtId="0" fontId="7" fillId="0" borderId="0"/>
    <xf numFmtId="4" fontId="66" fillId="63" borderId="15" applyNumberFormat="0" applyProtection="0">
      <alignment horizontal="right" vertical="center"/>
    </xf>
    <xf numFmtId="0" fontId="6" fillId="0" borderId="0"/>
    <xf numFmtId="0" fontId="6" fillId="0" borderId="0"/>
    <xf numFmtId="4" fontId="35" fillId="21" borderId="14" applyNumberFormat="0" applyProtection="0">
      <alignment horizontal="left" vertical="center" indent="1"/>
    </xf>
    <xf numFmtId="0" fontId="6" fillId="0" borderId="0"/>
    <xf numFmtId="0" fontId="6" fillId="0" borderId="0"/>
    <xf numFmtId="4" fontId="16" fillId="3" borderId="15" applyNumberFormat="0" applyProtection="0">
      <alignment horizontal="left" vertical="center" indent="1"/>
    </xf>
    <xf numFmtId="0" fontId="6" fillId="0" borderId="0"/>
    <xf numFmtId="0" fontId="6" fillId="0" borderId="0"/>
    <xf numFmtId="0" fontId="41" fillId="3" borderId="15" applyNumberFormat="0" applyProtection="0">
      <alignment horizontal="left" vertical="top" indent="1"/>
    </xf>
    <xf numFmtId="0" fontId="7" fillId="0" borderId="0"/>
    <xf numFmtId="0" fontId="16" fillId="3" borderId="15" applyNumberFormat="0" applyProtection="0">
      <alignment horizontal="left" vertical="top" indent="1"/>
    </xf>
    <xf numFmtId="0" fontId="6" fillId="0" borderId="0"/>
    <xf numFmtId="0" fontId="6" fillId="0" borderId="0"/>
    <xf numFmtId="4" fontId="42" fillId="67" borderId="16" applyNumberFormat="0" applyProtection="0">
      <alignment horizontal="left" vertical="center" indent="1"/>
    </xf>
    <xf numFmtId="0" fontId="7" fillId="0" borderId="0"/>
    <xf numFmtId="4" fontId="67" fillId="67" borderId="0" applyNumberFormat="0" applyProtection="0">
      <alignment horizontal="left" vertical="center" indent="1"/>
    </xf>
    <xf numFmtId="0" fontId="6" fillId="0" borderId="0"/>
    <xf numFmtId="0" fontId="6" fillId="0" borderId="0"/>
    <xf numFmtId="0" fontId="35" fillId="68" borderId="1"/>
    <xf numFmtId="4" fontId="43" fillId="6" borderId="14" applyNumberFormat="0" applyProtection="0">
      <alignment horizontal="right" vertical="center"/>
    </xf>
    <xf numFmtId="0" fontId="7" fillId="0" borderId="0"/>
    <xf numFmtId="4" fontId="68" fillId="63" borderId="15" applyNumberFormat="0" applyProtection="0">
      <alignment horizontal="right" vertical="center"/>
    </xf>
    <xf numFmtId="0" fontId="6" fillId="0" borderId="0"/>
    <xf numFmtId="0" fontId="6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19" fillId="69" borderId="0" applyNumberFormat="0" applyBorder="0" applyAlignment="0" applyProtection="0"/>
    <xf numFmtId="0" fontId="19" fillId="59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60" borderId="0" applyNumberFormat="0" applyBorder="0" applyAlignment="0" applyProtection="0"/>
    <xf numFmtId="0" fontId="46" fillId="13" borderId="6" applyNumberFormat="0" applyAlignment="0" applyProtection="0"/>
    <xf numFmtId="0" fontId="47" fillId="16" borderId="13" applyNumberFormat="0" applyAlignment="0" applyProtection="0"/>
    <xf numFmtId="0" fontId="48" fillId="16" borderId="6" applyNumberFormat="0" applyAlignment="0" applyProtection="0"/>
    <xf numFmtId="0" fontId="49" fillId="0" borderId="21" applyNumberFormat="0" applyFill="0" applyAlignment="0" applyProtection="0"/>
    <xf numFmtId="0" fontId="50" fillId="0" borderId="9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53" fillId="70" borderId="7" applyNumberFormat="0" applyAlignment="0" applyProtection="0"/>
    <xf numFmtId="0" fontId="54" fillId="0" borderId="0" applyNumberFormat="0" applyFill="0" applyBorder="0" applyAlignment="0" applyProtection="0"/>
    <xf numFmtId="0" fontId="55" fillId="56" borderId="0" applyNumberFormat="0" applyBorder="0" applyAlignment="0" applyProtection="0"/>
    <xf numFmtId="0" fontId="17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6" fillId="0" borderId="0"/>
    <xf numFmtId="0" fontId="6" fillId="0" borderId="0"/>
    <xf numFmtId="0" fontId="39" fillId="71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39" fillId="71" borderId="0"/>
    <xf numFmtId="0" fontId="39" fillId="71" borderId="0"/>
    <xf numFmtId="0" fontId="6" fillId="0" borderId="0"/>
    <xf numFmtId="0" fontId="39" fillId="71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6" fillId="0" borderId="0"/>
    <xf numFmtId="0" fontId="4" fillId="0" borderId="0"/>
    <xf numFmtId="0" fontId="39" fillId="71" borderId="0"/>
    <xf numFmtId="0" fontId="6" fillId="0" borderId="0"/>
    <xf numFmtId="0" fontId="2" fillId="0" borderId="0"/>
    <xf numFmtId="0" fontId="6" fillId="0" borderId="0"/>
    <xf numFmtId="0" fontId="12" fillId="0" borderId="0"/>
    <xf numFmtId="0" fontId="56" fillId="8" borderId="0" applyNumberFormat="0" applyBorder="0" applyAlignment="0" applyProtection="0"/>
    <xf numFmtId="0" fontId="57" fillId="0" borderId="0" applyNumberFormat="0" applyFill="0" applyBorder="0" applyAlignment="0" applyProtection="0"/>
    <xf numFmtId="0" fontId="7" fillId="5" borderId="12" applyNumberFormat="0" applyFont="0" applyAlignment="0" applyProtection="0"/>
    <xf numFmtId="0" fontId="6" fillId="5" borderId="12" applyNumberFormat="0" applyFont="0" applyAlignment="0" applyProtection="0"/>
    <xf numFmtId="0" fontId="6" fillId="5" borderId="12" applyNumberFormat="0" applyFont="0" applyAlignment="0" applyProtection="0"/>
    <xf numFmtId="0" fontId="6" fillId="5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8" fillId="0" borderId="24" applyNumberFormat="0" applyFill="0" applyAlignment="0" applyProtection="0"/>
    <xf numFmtId="0" fontId="59" fillId="0" borderId="0"/>
    <xf numFmtId="0" fontId="6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</cellStyleXfs>
  <cellXfs count="194">
    <xf numFmtId="0" fontId="0" fillId="0" borderId="0" xfId="0"/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wrapText="1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165" fontId="8" fillId="0" borderId="2" xfId="0" applyNumberFormat="1" applyFont="1" applyFill="1" applyBorder="1" applyAlignment="1" applyProtection="1">
      <alignment horizontal="left" wrapText="1"/>
    </xf>
    <xf numFmtId="49" fontId="8" fillId="0" borderId="2" xfId="0" applyNumberFormat="1" applyFont="1" applyFill="1" applyBorder="1" applyAlignment="1" applyProtection="1">
      <alignment horizontal="center"/>
    </xf>
    <xf numFmtId="164" fontId="8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1" applyFont="1"/>
    <xf numFmtId="22" fontId="11" fillId="0" borderId="0" xfId="1" applyNumberFormat="1" applyFont="1" applyFill="1" applyAlignment="1">
      <alignment horizontal="left"/>
    </xf>
    <xf numFmtId="0" fontId="0" fillId="0" borderId="0" xfId="0" applyFill="1"/>
    <xf numFmtId="22" fontId="4" fillId="0" borderId="0" xfId="1" applyNumberFormat="1" applyFont="1" applyFill="1" applyAlignment="1"/>
    <xf numFmtId="0" fontId="4" fillId="0" borderId="0" xfId="0" applyFont="1" applyAlignment="1">
      <alignment horizontal="left"/>
    </xf>
    <xf numFmtId="49" fontId="5" fillId="0" borderId="3" xfId="4" applyNumberFormat="1" applyFont="1" applyFill="1" applyBorder="1" applyAlignment="1">
      <alignment horizontal="center" vertical="center"/>
    </xf>
    <xf numFmtId="0" fontId="5" fillId="0" borderId="3" xfId="4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49" fontId="9" fillId="2" borderId="2" xfId="2" applyNumberFormat="1" applyFont="1" applyFill="1" applyBorder="1" applyAlignment="1" applyProtection="1">
      <alignment horizontal="center" vertical="center" wrapText="1"/>
    </xf>
    <xf numFmtId="49" fontId="9" fillId="2" borderId="2" xfId="2" applyNumberFormat="1" applyFont="1" applyFill="1" applyBorder="1" applyAlignment="1" applyProtection="1">
      <alignment horizontal="left" wrapText="1"/>
    </xf>
    <xf numFmtId="49" fontId="9" fillId="2" borderId="2" xfId="2" applyNumberFormat="1" applyFont="1" applyFill="1" applyBorder="1" applyAlignment="1" applyProtection="1">
      <alignment horizontal="left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left" vertical="center" wrapText="1"/>
    </xf>
    <xf numFmtId="49" fontId="9" fillId="2" borderId="1" xfId="5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left" vertical="top" wrapText="1" shrinkToFi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top" wrapText="1"/>
    </xf>
    <xf numFmtId="49" fontId="9" fillId="2" borderId="5" xfId="0" applyNumberFormat="1" applyFont="1" applyFill="1" applyBorder="1" applyAlignment="1" applyProtection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 applyProtection="1">
      <alignment horizontal="left" wrapText="1" shrinkToFit="1"/>
    </xf>
    <xf numFmtId="49" fontId="9" fillId="2" borderId="2" xfId="0" applyNumberFormat="1" applyFont="1" applyFill="1" applyBorder="1" applyAlignment="1" applyProtection="1">
      <alignment horizontal="left" vertical="center" wrapText="1" shrinkToFit="1"/>
    </xf>
    <xf numFmtId="0" fontId="9" fillId="2" borderId="1" xfId="2" applyNumberFormat="1" applyFont="1" applyFill="1" applyBorder="1" applyAlignment="1">
      <alignment horizontal="left" vertical="center" wrapText="1"/>
    </xf>
    <xf numFmtId="0" fontId="9" fillId="2" borderId="1" xfId="2" applyNumberFormat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/>
    </xf>
    <xf numFmtId="22" fontId="4" fillId="0" borderId="0" xfId="1" applyNumberFormat="1" applyFont="1" applyFill="1" applyAlignment="1">
      <alignment horizontal="left"/>
    </xf>
    <xf numFmtId="49" fontId="11" fillId="0" borderId="25" xfId="0" applyNumberFormat="1" applyFont="1" applyFill="1" applyBorder="1" applyAlignment="1" applyProtection="1">
      <alignment horizontal="left" vertical="center" wrapText="1"/>
    </xf>
    <xf numFmtId="49" fontId="9" fillId="0" borderId="25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4" fontId="9" fillId="0" borderId="25" xfId="0" applyNumberFormat="1" applyFont="1" applyFill="1" applyBorder="1" applyAlignment="1" applyProtection="1">
      <alignment horizontal="center" vertical="center"/>
    </xf>
    <xf numFmtId="164" fontId="9" fillId="0" borderId="25" xfId="0" applyNumberFormat="1" applyFont="1" applyFill="1" applyBorder="1" applyAlignment="1" applyProtection="1">
      <alignment horizontal="center" vertical="center"/>
    </xf>
    <xf numFmtId="0" fontId="11" fillId="0" borderId="25" xfId="0" applyNumberFormat="1" applyFont="1" applyFill="1" applyBorder="1" applyAlignment="1" applyProtection="1">
      <alignment horizontal="left" vertical="center" wrapText="1"/>
    </xf>
    <xf numFmtId="0" fontId="11" fillId="0" borderId="25" xfId="0" applyNumberFormat="1" applyFont="1" applyFill="1" applyBorder="1" applyAlignment="1" applyProtection="1">
      <alignment horizontal="left" vertical="top" wrapText="1"/>
    </xf>
    <xf numFmtId="164" fontId="69" fillId="0" borderId="25" xfId="0" applyNumberFormat="1" applyFont="1" applyFill="1" applyBorder="1" applyAlignment="1" applyProtection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49" fontId="9" fillId="0" borderId="25" xfId="0" applyNumberFormat="1" applyFont="1" applyFill="1" applyBorder="1" applyAlignment="1" applyProtection="1">
      <alignment horizontal="left" wrapText="1"/>
    </xf>
    <xf numFmtId="165" fontId="9" fillId="0" borderId="25" xfId="0" applyNumberFormat="1" applyFont="1" applyFill="1" applyBorder="1" applyAlignment="1" applyProtection="1">
      <alignment horizontal="left" wrapText="1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49" fontId="5" fillId="0" borderId="25" xfId="0" applyNumberFormat="1" applyFont="1" applyFill="1" applyBorder="1" applyAlignment="1" applyProtection="1">
      <alignment horizontal="left" vertical="center" wrapText="1"/>
    </xf>
    <xf numFmtId="164" fontId="8" fillId="0" borderId="25" xfId="0" applyNumberFormat="1" applyFont="1" applyFill="1" applyBorder="1" applyAlignment="1" applyProtection="1">
      <alignment horizontal="center" vertical="center" wrapText="1"/>
    </xf>
    <xf numFmtId="4" fontId="8" fillId="0" borderId="25" xfId="0" applyNumberFormat="1" applyFont="1" applyFill="1" applyBorder="1" applyAlignment="1" applyProtection="1">
      <alignment horizontal="center" vertical="center"/>
    </xf>
    <xf numFmtId="164" fontId="8" fillId="0" borderId="25" xfId="0" applyNumberFormat="1" applyFont="1" applyFill="1" applyBorder="1" applyAlignment="1" applyProtection="1">
      <alignment horizontal="center" vertical="center"/>
    </xf>
    <xf numFmtId="0" fontId="15" fillId="0" borderId="0" xfId="6"/>
    <xf numFmtId="164" fontId="8" fillId="0" borderId="2" xfId="6" applyNumberFormat="1" applyFont="1" applyBorder="1" applyAlignment="1" applyProtection="1">
      <alignment horizontal="center" vertical="center"/>
    </xf>
    <xf numFmtId="49" fontId="8" fillId="0" borderId="2" xfId="6" applyNumberFormat="1" applyFont="1" applyBorder="1" applyAlignment="1" applyProtection="1">
      <alignment horizontal="center"/>
    </xf>
    <xf numFmtId="0" fontId="9" fillId="0" borderId="1" xfId="6" applyFont="1" applyBorder="1"/>
    <xf numFmtId="164" fontId="9" fillId="0" borderId="2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left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5" fillId="0" borderId="0" xfId="6" applyBorder="1"/>
    <xf numFmtId="164" fontId="11" fillId="66" borderId="0" xfId="6" applyNumberFormat="1" applyFont="1" applyFill="1" applyBorder="1" applyAlignment="1">
      <alignment horizontal="center" vertical="center"/>
    </xf>
    <xf numFmtId="164" fontId="15" fillId="0" borderId="0" xfId="6" applyNumberFormat="1"/>
    <xf numFmtId="1" fontId="14" fillId="0" borderId="1" xfId="6" applyNumberFormat="1" applyFont="1" applyBorder="1" applyAlignment="1">
      <alignment horizontal="center" vertical="center"/>
    </xf>
    <xf numFmtId="1" fontId="5" fillId="0" borderId="1" xfId="6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0" fontId="15" fillId="0" borderId="0" xfId="6" applyFill="1"/>
    <xf numFmtId="0" fontId="4" fillId="0" borderId="0" xfId="6" applyFont="1" applyAlignment="1">
      <alignment horizontal="left"/>
    </xf>
    <xf numFmtId="164" fontId="9" fillId="0" borderId="1" xfId="6" applyNumberFormat="1" applyFont="1" applyFill="1" applyBorder="1" applyAlignment="1">
      <alignment horizontal="center" vertical="center"/>
    </xf>
    <xf numFmtId="4" fontId="9" fillId="0" borderId="1" xfId="6" applyNumberFormat="1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164" fontId="9" fillId="0" borderId="1" xfId="6" applyNumberFormat="1" applyFont="1" applyBorder="1" applyAlignment="1">
      <alignment horizontal="center" vertical="center"/>
    </xf>
    <xf numFmtId="49" fontId="9" fillId="0" borderId="2" xfId="6" applyNumberFormat="1" applyFont="1" applyBorder="1" applyAlignment="1" applyProtection="1">
      <alignment horizontal="center" wrapText="1"/>
    </xf>
    <xf numFmtId="49" fontId="9" fillId="0" borderId="2" xfId="6" applyNumberFormat="1" applyFont="1" applyBorder="1" applyAlignment="1" applyProtection="1">
      <alignment horizontal="left" wrapText="1"/>
    </xf>
    <xf numFmtId="165" fontId="9" fillId="0" borderId="2" xfId="6" applyNumberFormat="1" applyFont="1" applyBorder="1" applyAlignment="1" applyProtection="1">
      <alignment horizontal="left" wrapText="1"/>
    </xf>
    <xf numFmtId="49" fontId="9" fillId="0" borderId="1" xfId="4" applyNumberFormat="1" applyFont="1" applyFill="1" applyBorder="1" applyAlignment="1">
      <alignment horizontal="center" vertical="center"/>
    </xf>
    <xf numFmtId="49" fontId="9" fillId="0" borderId="1" xfId="6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left" vertical="center" wrapText="1"/>
    </xf>
    <xf numFmtId="164" fontId="9" fillId="0" borderId="1" xfId="6" applyNumberFormat="1" applyFont="1" applyFill="1" applyBorder="1" applyAlignment="1">
      <alignment horizontal="center" vertical="center" wrapText="1"/>
    </xf>
    <xf numFmtId="49" fontId="9" fillId="0" borderId="1" xfId="472" applyNumberFormat="1" applyFont="1" applyFill="1" applyBorder="1" applyAlignment="1">
      <alignment horizontal="center" vertical="center"/>
    </xf>
    <xf numFmtId="0" fontId="9" fillId="0" borderId="1" xfId="4" applyNumberFormat="1" applyFont="1" applyFill="1" applyBorder="1" applyAlignment="1">
      <alignment horizontal="left" vertical="top" wrapText="1"/>
    </xf>
    <xf numFmtId="164" fontId="9" fillId="2" borderId="1" xfId="6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6" applyNumberFormat="1" applyFont="1" applyFill="1" applyBorder="1" applyAlignment="1">
      <alignment horizontal="left" vertical="top" wrapText="1"/>
    </xf>
    <xf numFmtId="49" fontId="9" fillId="0" borderId="1" xfId="473" applyNumberFormat="1" applyFont="1" applyFill="1" applyBorder="1" applyAlignment="1">
      <alignment horizontal="center" vertical="center"/>
    </xf>
    <xf numFmtId="49" fontId="9" fillId="0" borderId="1" xfId="474" applyNumberFormat="1" applyFont="1" applyFill="1" applyBorder="1" applyAlignment="1">
      <alignment horizontal="center" vertical="center"/>
    </xf>
    <xf numFmtId="0" fontId="9" fillId="2" borderId="1" xfId="6" applyNumberFormat="1" applyFont="1" applyFill="1" applyBorder="1" applyAlignment="1">
      <alignment horizontal="left" vertical="top" wrapText="1"/>
    </xf>
    <xf numFmtId="0" fontId="9" fillId="2" borderId="1" xfId="414" applyNumberFormat="1" applyFont="1" applyFill="1" applyBorder="1" applyAlignment="1">
      <alignment horizontal="left" vertical="top" wrapText="1"/>
    </xf>
    <xf numFmtId="0" fontId="9" fillId="2" borderId="1" xfId="6" applyFont="1" applyFill="1" applyBorder="1" applyAlignment="1">
      <alignment horizontal="left" vertical="center" wrapText="1"/>
    </xf>
    <xf numFmtId="0" fontId="9" fillId="2" borderId="1" xfId="472" applyNumberFormat="1" applyFont="1" applyFill="1" applyBorder="1" applyAlignment="1">
      <alignment horizontal="left" vertical="center" wrapText="1"/>
    </xf>
    <xf numFmtId="0" fontId="9" fillId="0" borderId="1" xfId="6" applyNumberFormat="1" applyFont="1" applyFill="1" applyBorder="1" applyAlignment="1">
      <alignment horizontal="left" vertical="top" wrapText="1" shrinkToFit="1"/>
    </xf>
    <xf numFmtId="0" fontId="9" fillId="0" borderId="1" xfId="472" applyNumberFormat="1" applyFont="1" applyFill="1" applyBorder="1" applyAlignment="1">
      <alignment horizontal="left" vertical="center" wrapText="1"/>
    </xf>
    <xf numFmtId="0" fontId="9" fillId="0" borderId="0" xfId="6" applyNumberFormat="1" applyFont="1" applyFill="1" applyBorder="1" applyAlignment="1">
      <alignment horizontal="left" vertical="top" wrapText="1"/>
    </xf>
    <xf numFmtId="0" fontId="9" fillId="2" borderId="1" xfId="2" applyNumberFormat="1" applyFont="1" applyFill="1" applyBorder="1" applyAlignment="1">
      <alignment horizontal="left" vertical="top" wrapText="1"/>
    </xf>
    <xf numFmtId="164" fontId="9" fillId="2" borderId="1" xfId="6" applyNumberFormat="1" applyFont="1" applyFill="1" applyBorder="1" applyAlignment="1">
      <alignment horizontal="center" vertical="center"/>
    </xf>
    <xf numFmtId="0" fontId="9" fillId="2" borderId="1" xfId="4" applyNumberFormat="1" applyFont="1" applyFill="1" applyBorder="1" applyAlignment="1">
      <alignment horizontal="left" vertical="center" wrapText="1"/>
    </xf>
    <xf numFmtId="0" fontId="71" fillId="2" borderId="1" xfId="6" applyFont="1" applyFill="1" applyBorder="1" applyAlignment="1">
      <alignment horizontal="left" vertical="top" wrapText="1"/>
    </xf>
    <xf numFmtId="0" fontId="9" fillId="0" borderId="1" xfId="414" applyNumberFormat="1" applyFont="1" applyFill="1" applyBorder="1" applyAlignment="1">
      <alignment vertical="top" wrapText="1" shrinkToFit="1"/>
    </xf>
    <xf numFmtId="49" fontId="9" fillId="0" borderId="1" xfId="6" applyNumberFormat="1" applyFont="1" applyFill="1" applyBorder="1" applyAlignment="1">
      <alignment horizontal="center" vertical="center"/>
    </xf>
    <xf numFmtId="0" fontId="9" fillId="0" borderId="1" xfId="473" applyNumberFormat="1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wrapText="1"/>
    </xf>
    <xf numFmtId="49" fontId="9" fillId="0" borderId="2" xfId="0" applyNumberFormat="1" applyFont="1" applyBorder="1" applyAlignment="1" applyProtection="1">
      <alignment horizontal="left" wrapText="1"/>
    </xf>
    <xf numFmtId="165" fontId="9" fillId="0" borderId="2" xfId="0" applyNumberFormat="1" applyFont="1" applyBorder="1" applyAlignment="1" applyProtection="1">
      <alignment horizontal="left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wrapText="1"/>
    </xf>
    <xf numFmtId="0" fontId="70" fillId="0" borderId="25" xfId="0" applyNumberFormat="1" applyFont="1" applyFill="1" applyBorder="1" applyAlignment="1" applyProtection="1">
      <alignment horizontal="left" vertical="top" wrapText="1"/>
    </xf>
    <xf numFmtId="0" fontId="11" fillId="0" borderId="25" xfId="0" applyNumberFormat="1" applyFont="1" applyFill="1" applyBorder="1" applyAlignment="1" applyProtection="1">
      <alignment vertical="top" wrapText="1"/>
    </xf>
    <xf numFmtId="49" fontId="69" fillId="0" borderId="25" xfId="0" applyNumberFormat="1" applyFont="1" applyFill="1" applyBorder="1" applyAlignment="1" applyProtection="1">
      <alignment horizontal="center" vertical="center" wrapText="1"/>
    </xf>
    <xf numFmtId="0" fontId="69" fillId="0" borderId="25" xfId="0" applyNumberFormat="1" applyFont="1" applyFill="1" applyBorder="1" applyAlignment="1" applyProtection="1">
      <alignment horizontal="center" vertical="center" wrapText="1"/>
    </xf>
    <xf numFmtId="0" fontId="70" fillId="0" borderId="25" xfId="0" applyNumberFormat="1" applyFont="1" applyFill="1" applyBorder="1" applyAlignment="1" applyProtection="1">
      <alignment horizontal="left" vertical="top" wrapText="1" shrinkToFit="1"/>
    </xf>
    <xf numFmtId="0" fontId="11" fillId="0" borderId="25" xfId="0" applyNumberFormat="1" applyFont="1" applyFill="1" applyBorder="1" applyAlignment="1" applyProtection="1">
      <alignment horizontal="left" vertical="top" wrapText="1" shrinkToFit="1"/>
    </xf>
    <xf numFmtId="0" fontId="9" fillId="0" borderId="25" xfId="0" applyNumberFormat="1" applyFont="1" applyFill="1" applyBorder="1" applyAlignment="1" applyProtection="1">
      <alignment vertical="center" wrapText="1"/>
    </xf>
    <xf numFmtId="164" fontId="11" fillId="0" borderId="25" xfId="0" applyNumberFormat="1" applyFont="1" applyFill="1" applyBorder="1" applyAlignment="1" applyProtection="1">
      <alignment horizontal="left" vertical="center" wrapText="1" shrinkToFit="1"/>
    </xf>
    <xf numFmtId="49" fontId="9" fillId="0" borderId="25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left" wrapText="1"/>
    </xf>
    <xf numFmtId="49" fontId="9" fillId="0" borderId="2" xfId="2" applyNumberFormat="1" applyFont="1" applyFill="1" applyBorder="1" applyAlignment="1" applyProtection="1">
      <alignment horizontal="center" vertical="center" wrapText="1"/>
    </xf>
    <xf numFmtId="49" fontId="9" fillId="0" borderId="2" xfId="2" applyNumberFormat="1" applyFont="1" applyFill="1" applyBorder="1" applyAlignment="1" applyProtection="1">
      <alignment horizontal="left" vertical="center" wrapText="1"/>
    </xf>
    <xf numFmtId="49" fontId="9" fillId="0" borderId="2" xfId="2" applyNumberFormat="1" applyFont="1" applyFill="1" applyBorder="1" applyAlignment="1" applyProtection="1">
      <alignment horizontal="left" wrapText="1"/>
    </xf>
    <xf numFmtId="49" fontId="9" fillId="0" borderId="1" xfId="5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49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wrapText="1"/>
    </xf>
    <xf numFmtId="49" fontId="8" fillId="0" borderId="1" xfId="2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top" wrapText="1" shrinkToFit="1"/>
    </xf>
    <xf numFmtId="0" fontId="8" fillId="0" borderId="1" xfId="0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top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left" wrapText="1" shrinkToFit="1"/>
    </xf>
    <xf numFmtId="49" fontId="9" fillId="0" borderId="2" xfId="0" applyNumberFormat="1" applyFont="1" applyFill="1" applyBorder="1" applyAlignment="1" applyProtection="1">
      <alignment horizontal="left" vertical="center" wrapText="1" shrinkToFit="1"/>
    </xf>
    <xf numFmtId="164" fontId="9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left" vertical="center" wrapText="1"/>
    </xf>
    <xf numFmtId="0" fontId="9" fillId="0" borderId="1" xfId="2" applyNumberFormat="1" applyFont="1" applyFill="1" applyBorder="1" applyAlignment="1">
      <alignment horizontal="left" vertical="center"/>
    </xf>
    <xf numFmtId="0" fontId="0" fillId="0" borderId="1" xfId="0" applyFill="1" applyBorder="1"/>
    <xf numFmtId="2" fontId="8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164" fontId="72" fillId="0" borderId="1" xfId="6" applyNumberFormat="1" applyFont="1" applyFill="1" applyBorder="1" applyAlignment="1">
      <alignment horizontal="center" vertical="center" wrapText="1"/>
    </xf>
    <xf numFmtId="4" fontId="8" fillId="0" borderId="1" xfId="6" applyNumberFormat="1" applyFont="1" applyFill="1" applyBorder="1" applyAlignment="1">
      <alignment horizontal="center" vertical="center"/>
    </xf>
    <xf numFmtId="164" fontId="8" fillId="0" borderId="1" xfId="6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left" vertical="center" wrapText="1"/>
    </xf>
    <xf numFmtId="49" fontId="9" fillId="2" borderId="27" xfId="0" applyNumberFormat="1" applyFont="1" applyFill="1" applyBorder="1" applyAlignment="1" applyProtection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 applyProtection="1">
      <alignment horizontal="center" vertical="center" wrapText="1"/>
    </xf>
    <xf numFmtId="49" fontId="9" fillId="2" borderId="3" xfId="5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left" vertical="top" wrapText="1"/>
    </xf>
    <xf numFmtId="164" fontId="9" fillId="2" borderId="1" xfId="2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left" vertical="top" wrapText="1" shrinkToFit="1"/>
    </xf>
    <xf numFmtId="49" fontId="9" fillId="2" borderId="2" xfId="475" applyNumberFormat="1" applyFont="1" applyFill="1" applyBorder="1" applyAlignment="1" applyProtection="1">
      <alignment horizontal="center" vertical="center" wrapText="1"/>
    </xf>
    <xf numFmtId="49" fontId="9" fillId="2" borderId="2" xfId="475" applyNumberFormat="1" applyFont="1" applyFill="1" applyBorder="1" applyAlignment="1" applyProtection="1">
      <alignment horizontal="center" wrapText="1"/>
    </xf>
    <xf numFmtId="49" fontId="9" fillId="2" borderId="2" xfId="475" applyNumberFormat="1" applyFont="1" applyFill="1" applyBorder="1" applyAlignment="1" applyProtection="1">
      <alignment horizontal="left" wrapText="1"/>
    </xf>
    <xf numFmtId="49" fontId="9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left" vertical="center" wrapText="1" shrinkToFit="1"/>
    </xf>
    <xf numFmtId="49" fontId="9" fillId="2" borderId="2" xfId="475" applyNumberFormat="1" applyFont="1" applyFill="1" applyBorder="1" applyAlignment="1" applyProtection="1">
      <alignment horizontal="left" vertical="center" wrapText="1"/>
    </xf>
    <xf numFmtId="164" fontId="8" fillId="0" borderId="0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9" fillId="0" borderId="25" xfId="6" applyNumberFormat="1" applyFont="1" applyFill="1" applyBorder="1" applyAlignment="1">
      <alignment horizontal="center" vertical="center"/>
    </xf>
    <xf numFmtId="164" fontId="9" fillId="0" borderId="25" xfId="6" applyNumberFormat="1" applyFont="1" applyBorder="1" applyAlignment="1">
      <alignment horizontal="center" vertical="center"/>
    </xf>
    <xf numFmtId="0" fontId="13" fillId="0" borderId="0" xfId="6" applyFont="1" applyAlignment="1">
      <alignment horizontal="center" vertical="center" wrapText="1"/>
    </xf>
    <xf numFmtId="49" fontId="5" fillId="0" borderId="0" xfId="2" applyNumberFormat="1" applyFont="1" applyFill="1" applyAlignment="1">
      <alignment horizontal="center"/>
    </xf>
  </cellXfs>
  <cellStyles count="476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Акцент1 2" xfId="13"/>
    <cellStyle name="20% - Акцент1 3" xfId="14"/>
    <cellStyle name="20% - Акцент2 2" xfId="15"/>
    <cellStyle name="20% - Акцент2 3" xfId="16"/>
    <cellStyle name="20% - Акцент3 2" xfId="17"/>
    <cellStyle name="20% - Акцент3 3" xfId="18"/>
    <cellStyle name="20% - Акцент4 2" xfId="19"/>
    <cellStyle name="20% - Акцент4 3" xfId="20"/>
    <cellStyle name="20% - Акцент5 2" xfId="21"/>
    <cellStyle name="20% - Акцент5 3" xfId="22"/>
    <cellStyle name="20% - Акцент6 2" xfId="23"/>
    <cellStyle name="20% - Акцент6 3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Акцент1 2" xfId="31"/>
    <cellStyle name="40% - Акцент1 3" xfId="32"/>
    <cellStyle name="40% - Акцент2 2" xfId="33"/>
    <cellStyle name="40% - Акцент2 3" xfId="34"/>
    <cellStyle name="40% - Акцент3 2" xfId="35"/>
    <cellStyle name="40% - Акцент3 3" xfId="36"/>
    <cellStyle name="40% - Акцент4 2" xfId="37"/>
    <cellStyle name="40% - Акцент4 3" xfId="38"/>
    <cellStyle name="40% - Акцент5 2" xfId="39"/>
    <cellStyle name="40% - Акцент5 3" xfId="40"/>
    <cellStyle name="40% - Акцент6 2" xfId="41"/>
    <cellStyle name="40% - Акцент6 3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Акцент1 2" xfId="49"/>
    <cellStyle name="60% - Акцент2 2" xfId="50"/>
    <cellStyle name="60% - Акцент3 2" xfId="51"/>
    <cellStyle name="60% - Акцент4 2" xfId="52"/>
    <cellStyle name="60% - Акцент5 2" xfId="53"/>
    <cellStyle name="60% - Акцент6 2" xfId="54"/>
    <cellStyle name="Accent1" xfId="55"/>
    <cellStyle name="Accent1 - 20%" xfId="56"/>
    <cellStyle name="Accent1 - 20% 2" xfId="57"/>
    <cellStyle name="Accent1 - 40%" xfId="58"/>
    <cellStyle name="Accent1 - 40% 2" xfId="59"/>
    <cellStyle name="Accent1 - 60%" xfId="60"/>
    <cellStyle name="Accent1 - 60% 2" xfId="61"/>
    <cellStyle name="Accent2" xfId="62"/>
    <cellStyle name="Accent2 - 20%" xfId="63"/>
    <cellStyle name="Accent2 - 20% 2" xfId="64"/>
    <cellStyle name="Accent2 - 40%" xfId="65"/>
    <cellStyle name="Accent2 - 40% 2" xfId="66"/>
    <cellStyle name="Accent2 - 60%" xfId="67"/>
    <cellStyle name="Accent2 - 60% 2" xfId="68"/>
    <cellStyle name="Accent3" xfId="69"/>
    <cellStyle name="Accent3 - 20%" xfId="70"/>
    <cellStyle name="Accent3 - 20% 2" xfId="71"/>
    <cellStyle name="Accent3 - 40%" xfId="72"/>
    <cellStyle name="Accent3 - 40% 2" xfId="73"/>
    <cellStyle name="Accent3 - 60%" xfId="74"/>
    <cellStyle name="Accent3 - 60% 2" xfId="75"/>
    <cellStyle name="Accent3_10" xfId="76"/>
    <cellStyle name="Accent4" xfId="77"/>
    <cellStyle name="Accent4 - 20%" xfId="78"/>
    <cellStyle name="Accent4 - 20% 2" xfId="79"/>
    <cellStyle name="Accent4 - 40%" xfId="80"/>
    <cellStyle name="Accent4 - 40% 2" xfId="81"/>
    <cellStyle name="Accent4 - 60%" xfId="82"/>
    <cellStyle name="Accent4 - 60% 2" xfId="83"/>
    <cellStyle name="Accent4_10" xfId="84"/>
    <cellStyle name="Accent5" xfId="85"/>
    <cellStyle name="Accent5 - 20%" xfId="86"/>
    <cellStyle name="Accent5 - 20% 2" xfId="87"/>
    <cellStyle name="Accent5 - 40%" xfId="88"/>
    <cellStyle name="Accent5 - 60%" xfId="89"/>
    <cellStyle name="Accent5 - 60% 2" xfId="90"/>
    <cellStyle name="Accent5_10" xfId="91"/>
    <cellStyle name="Accent6" xfId="92"/>
    <cellStyle name="Accent6 - 20%" xfId="93"/>
    <cellStyle name="Accent6 - 40%" xfId="94"/>
    <cellStyle name="Accent6 - 40% 2" xfId="95"/>
    <cellStyle name="Accent6 - 60%" xfId="96"/>
    <cellStyle name="Accent6 - 60% 2" xfId="97"/>
    <cellStyle name="Accent6_10" xfId="98"/>
    <cellStyle name="Bad" xfId="99"/>
    <cellStyle name="Calculation" xfId="100"/>
    <cellStyle name="Check Cell" xfId="101"/>
    <cellStyle name="Emphasis 1" xfId="102"/>
    <cellStyle name="Emphasis 1 2" xfId="103"/>
    <cellStyle name="Emphasis 2" xfId="104"/>
    <cellStyle name="Emphasis 2 2" xfId="105"/>
    <cellStyle name="Emphasis 3" xfId="106"/>
    <cellStyle name="Explanatory Text" xfId="107"/>
    <cellStyle name="Good" xfId="108"/>
    <cellStyle name="Heading 1" xfId="109"/>
    <cellStyle name="Heading 2" xfId="110"/>
    <cellStyle name="Heading 3" xfId="111"/>
    <cellStyle name="Heading 4" xfId="112"/>
    <cellStyle name="Input" xfId="113"/>
    <cellStyle name="Linked Cell" xfId="114"/>
    <cellStyle name="Neutral" xfId="115"/>
    <cellStyle name="Normal_Regional Data for IGR" xfId="116"/>
    <cellStyle name="Note" xfId="117"/>
    <cellStyle name="Output" xfId="118"/>
    <cellStyle name="SAPBEXaggData" xfId="119"/>
    <cellStyle name="SAPBEXaggData 2" xfId="120"/>
    <cellStyle name="SAPBEXaggData 2 2" xfId="121"/>
    <cellStyle name="SAPBEXaggData 3" xfId="122"/>
    <cellStyle name="SAPBEXaggData 3 2" xfId="123"/>
    <cellStyle name="SAPBEXaggData_Приложения к закону (поправки)" xfId="124"/>
    <cellStyle name="SAPBEXaggDataEmph" xfId="125"/>
    <cellStyle name="SAPBEXaggDataEmph 2" xfId="126"/>
    <cellStyle name="SAPBEXaggDataEmph 2 2" xfId="127"/>
    <cellStyle name="SAPBEXaggDataEmph 3" xfId="128"/>
    <cellStyle name="SAPBEXaggDataEmph 3 2" xfId="129"/>
    <cellStyle name="SAPBEXaggItem" xfId="130"/>
    <cellStyle name="SAPBEXaggItem 2" xfId="131"/>
    <cellStyle name="SAPBEXaggItem 2 2" xfId="132"/>
    <cellStyle name="SAPBEXaggItem 3" xfId="133"/>
    <cellStyle name="SAPBEXaggItem 3 2" xfId="134"/>
    <cellStyle name="SAPBEXaggItem_8" xfId="135"/>
    <cellStyle name="SAPBEXaggItemX" xfId="136"/>
    <cellStyle name="SAPBEXaggItemX 2" xfId="137"/>
    <cellStyle name="SAPBEXaggItemX 2 2" xfId="138"/>
    <cellStyle name="SAPBEXaggItemX 3" xfId="139"/>
    <cellStyle name="SAPBEXaggItemX 3 2" xfId="140"/>
    <cellStyle name="SAPBEXchaText" xfId="141"/>
    <cellStyle name="SAPBEXchaText 2" xfId="142"/>
    <cellStyle name="SAPBEXchaText 2 2" xfId="143"/>
    <cellStyle name="SAPBEXchaText 3" xfId="144"/>
    <cellStyle name="SAPBEXchaText 3 2" xfId="145"/>
    <cellStyle name="SAPBEXexcBad7" xfId="146"/>
    <cellStyle name="SAPBEXexcBad7 2" xfId="147"/>
    <cellStyle name="SAPBEXexcBad7 2 2" xfId="148"/>
    <cellStyle name="SAPBEXexcBad7 3" xfId="149"/>
    <cellStyle name="SAPBEXexcBad7 3 2" xfId="150"/>
    <cellStyle name="SAPBEXexcBad8" xfId="151"/>
    <cellStyle name="SAPBEXexcBad8 2" xfId="152"/>
    <cellStyle name="SAPBEXexcBad8 2 2" xfId="153"/>
    <cellStyle name="SAPBEXexcBad8 3" xfId="154"/>
    <cellStyle name="SAPBEXexcBad8 3 2" xfId="155"/>
    <cellStyle name="SAPBEXexcBad9" xfId="156"/>
    <cellStyle name="SAPBEXexcBad9 2" xfId="157"/>
    <cellStyle name="SAPBEXexcBad9 2 2" xfId="158"/>
    <cellStyle name="SAPBEXexcBad9 3" xfId="159"/>
    <cellStyle name="SAPBEXexcBad9 3 2" xfId="160"/>
    <cellStyle name="SAPBEXexcCritical4" xfId="161"/>
    <cellStyle name="SAPBEXexcCritical4 2" xfId="162"/>
    <cellStyle name="SAPBEXexcCritical4 2 2" xfId="163"/>
    <cellStyle name="SAPBEXexcCritical4 3" xfId="164"/>
    <cellStyle name="SAPBEXexcCritical4 3 2" xfId="165"/>
    <cellStyle name="SAPBEXexcCritical5" xfId="166"/>
    <cellStyle name="SAPBEXexcCritical5 2" xfId="167"/>
    <cellStyle name="SAPBEXexcCritical5 2 2" xfId="168"/>
    <cellStyle name="SAPBEXexcCritical5 3" xfId="169"/>
    <cellStyle name="SAPBEXexcCritical5 3 2" xfId="170"/>
    <cellStyle name="SAPBEXexcCritical6" xfId="171"/>
    <cellStyle name="SAPBEXexcCritical6 2" xfId="172"/>
    <cellStyle name="SAPBEXexcCritical6 2 2" xfId="173"/>
    <cellStyle name="SAPBEXexcCritical6 3" xfId="174"/>
    <cellStyle name="SAPBEXexcCritical6 3 2" xfId="175"/>
    <cellStyle name="SAPBEXexcGood1" xfId="176"/>
    <cellStyle name="SAPBEXexcGood1 2" xfId="177"/>
    <cellStyle name="SAPBEXexcGood1 2 2" xfId="178"/>
    <cellStyle name="SAPBEXexcGood1 3" xfId="179"/>
    <cellStyle name="SAPBEXexcGood1 3 2" xfId="180"/>
    <cellStyle name="SAPBEXexcGood2" xfId="181"/>
    <cellStyle name="SAPBEXexcGood2 2" xfId="182"/>
    <cellStyle name="SAPBEXexcGood2 2 2" xfId="183"/>
    <cellStyle name="SAPBEXexcGood2 3" xfId="184"/>
    <cellStyle name="SAPBEXexcGood2 3 2" xfId="185"/>
    <cellStyle name="SAPBEXexcGood3" xfId="186"/>
    <cellStyle name="SAPBEXexcGood3 2" xfId="187"/>
    <cellStyle name="SAPBEXexcGood3 2 2" xfId="188"/>
    <cellStyle name="SAPBEXexcGood3 3" xfId="189"/>
    <cellStyle name="SAPBEXexcGood3 3 2" xfId="190"/>
    <cellStyle name="SAPBEXfilterDrill" xfId="191"/>
    <cellStyle name="SAPBEXfilterDrill 2" xfId="192"/>
    <cellStyle name="SAPBEXfilterDrill 2 2" xfId="193"/>
    <cellStyle name="SAPBEXfilterDrill 3" xfId="194"/>
    <cellStyle name="SAPBEXfilterDrill 3 2" xfId="195"/>
    <cellStyle name="SAPBEXfilterItem" xfId="196"/>
    <cellStyle name="SAPBEXfilterItem 2" xfId="197"/>
    <cellStyle name="SAPBEXfilterItem 2 2" xfId="198"/>
    <cellStyle name="SAPBEXfilterItem 3" xfId="199"/>
    <cellStyle name="SAPBEXfilterItem 3 2" xfId="200"/>
    <cellStyle name="SAPBEXfilterText" xfId="201"/>
    <cellStyle name="SAPBEXfilterText 2" xfId="202"/>
    <cellStyle name="SAPBEXfilterText 2 2" xfId="203"/>
    <cellStyle name="SAPBEXfilterText 3" xfId="204"/>
    <cellStyle name="SAPBEXfilterText 3 2" xfId="205"/>
    <cellStyle name="SAPBEXformats" xfId="206"/>
    <cellStyle name="SAPBEXformats 2" xfId="207"/>
    <cellStyle name="SAPBEXformats 2 2" xfId="208"/>
    <cellStyle name="SAPBEXformats 3" xfId="209"/>
    <cellStyle name="SAPBEXformats 3 2" xfId="210"/>
    <cellStyle name="SAPBEXheaderItem" xfId="211"/>
    <cellStyle name="SAPBEXheaderItem 2" xfId="212"/>
    <cellStyle name="SAPBEXheaderItem 2 2" xfId="213"/>
    <cellStyle name="SAPBEXheaderItem 3" xfId="214"/>
    <cellStyle name="SAPBEXheaderItem 3 2" xfId="215"/>
    <cellStyle name="SAPBEXheaderText" xfId="216"/>
    <cellStyle name="SAPBEXheaderText 2" xfId="217"/>
    <cellStyle name="SAPBEXheaderText 2 2" xfId="218"/>
    <cellStyle name="SAPBEXheaderText 3" xfId="219"/>
    <cellStyle name="SAPBEXheaderText 3 2" xfId="220"/>
    <cellStyle name="SAPBEXHLevel0" xfId="221"/>
    <cellStyle name="SAPBEXHLevel0 2" xfId="222"/>
    <cellStyle name="SAPBEXHLevel0 2 2" xfId="223"/>
    <cellStyle name="SAPBEXHLevel0 2 2 3" xfId="224"/>
    <cellStyle name="SAPBEXHLevel0 3" xfId="225"/>
    <cellStyle name="SAPBEXHLevel0X" xfId="226"/>
    <cellStyle name="SAPBEXHLevel0X 2" xfId="227"/>
    <cellStyle name="SAPBEXHLevel0X 2 2" xfId="228"/>
    <cellStyle name="SAPBEXHLevel0X 3" xfId="229"/>
    <cellStyle name="SAPBEXHLevel0X 3 2" xfId="230"/>
    <cellStyle name="SAPBEXHLevel1" xfId="231"/>
    <cellStyle name="SAPBEXHLevel1 2" xfId="232"/>
    <cellStyle name="SAPBEXHLevel1 2 2" xfId="233"/>
    <cellStyle name="SAPBEXHLevel1 3" xfId="234"/>
    <cellStyle name="SAPBEXHLevel1X" xfId="235"/>
    <cellStyle name="SAPBEXHLevel1X 2" xfId="236"/>
    <cellStyle name="SAPBEXHLevel1X 2 2" xfId="237"/>
    <cellStyle name="SAPBEXHLevel1X 3" xfId="238"/>
    <cellStyle name="SAPBEXHLevel1X 3 2" xfId="239"/>
    <cellStyle name="SAPBEXHLevel2" xfId="240"/>
    <cellStyle name="SAPBEXHLevel2 2" xfId="241"/>
    <cellStyle name="SAPBEXHLevel2 2 2" xfId="242"/>
    <cellStyle name="SAPBEXHLevel2 3" xfId="243"/>
    <cellStyle name="SAPBEXHLevel2X" xfId="244"/>
    <cellStyle name="SAPBEXHLevel2X 2" xfId="245"/>
    <cellStyle name="SAPBEXHLevel2X 2 2" xfId="246"/>
    <cellStyle name="SAPBEXHLevel2X 3" xfId="247"/>
    <cellStyle name="SAPBEXHLevel2X 3 2" xfId="248"/>
    <cellStyle name="SAPBEXHLevel3" xfId="249"/>
    <cellStyle name="SAPBEXHLevel3 2" xfId="250"/>
    <cellStyle name="SAPBEXHLevel3 2 2" xfId="251"/>
    <cellStyle name="SAPBEXHLevel3 3" xfId="252"/>
    <cellStyle name="SAPBEXHLevel3 3 2" xfId="253"/>
    <cellStyle name="SAPBEXHLevel3X" xfId="254"/>
    <cellStyle name="SAPBEXHLevel3X 2" xfId="255"/>
    <cellStyle name="SAPBEXHLevel3X 2 2" xfId="256"/>
    <cellStyle name="SAPBEXHLevel3X 3" xfId="257"/>
    <cellStyle name="SAPBEXHLevel3X 3 2" xfId="258"/>
    <cellStyle name="SAPBEXinputData" xfId="259"/>
    <cellStyle name="SAPBEXinputData 2" xfId="260"/>
    <cellStyle name="SAPBEXinputData 2 2" xfId="261"/>
    <cellStyle name="SAPBEXinputData 3" xfId="262"/>
    <cellStyle name="SAPBEXinputData 3 2" xfId="263"/>
    <cellStyle name="SAPBEXItemHeader" xfId="264"/>
    <cellStyle name="SAPBEXresData" xfId="265"/>
    <cellStyle name="SAPBEXresData 2" xfId="266"/>
    <cellStyle name="SAPBEXresData 2 2" xfId="267"/>
    <cellStyle name="SAPBEXresData 3" xfId="268"/>
    <cellStyle name="SAPBEXresData 3 2" xfId="269"/>
    <cellStyle name="SAPBEXresDataEmph" xfId="270"/>
    <cellStyle name="SAPBEXresDataEmph 2" xfId="271"/>
    <cellStyle name="SAPBEXresDataEmph 2 2" xfId="272"/>
    <cellStyle name="SAPBEXresDataEmph 3" xfId="273"/>
    <cellStyle name="SAPBEXresDataEmph 3 2" xfId="274"/>
    <cellStyle name="SAPBEXresItem" xfId="275"/>
    <cellStyle name="SAPBEXresItem 2" xfId="276"/>
    <cellStyle name="SAPBEXresItem 2 2" xfId="277"/>
    <cellStyle name="SAPBEXresItem 3" xfId="278"/>
    <cellStyle name="SAPBEXresItem 3 2" xfId="279"/>
    <cellStyle name="SAPBEXresItemX" xfId="280"/>
    <cellStyle name="SAPBEXresItemX 2" xfId="281"/>
    <cellStyle name="SAPBEXresItemX 2 2" xfId="282"/>
    <cellStyle name="SAPBEXresItemX 3" xfId="283"/>
    <cellStyle name="SAPBEXresItemX 3 2" xfId="284"/>
    <cellStyle name="SAPBEXstdData" xfId="285"/>
    <cellStyle name="SAPBEXstdData 2" xfId="286"/>
    <cellStyle name="SAPBEXstdData 3" xfId="287"/>
    <cellStyle name="SAPBEXstdData_726-ПК (прил.)" xfId="288"/>
    <cellStyle name="SAPBEXstdDataEmph" xfId="289"/>
    <cellStyle name="SAPBEXstdDataEmph 2" xfId="290"/>
    <cellStyle name="SAPBEXstdDataEmph 2 2" xfId="291"/>
    <cellStyle name="SAPBEXstdDataEmph 3" xfId="292"/>
    <cellStyle name="SAPBEXstdDataEmph 3 2" xfId="293"/>
    <cellStyle name="SAPBEXstdItem" xfId="294"/>
    <cellStyle name="SAPBEXstdItem 2" xfId="295"/>
    <cellStyle name="SAPBEXstdItem 2 2" xfId="296"/>
    <cellStyle name="SAPBEXstdItem 2 3" xfId="297"/>
    <cellStyle name="SAPBEXstdItem 3" xfId="298"/>
    <cellStyle name="SAPBEXstdItem_726-ПК (прил.)" xfId="299"/>
    <cellStyle name="SAPBEXstdItemX" xfId="300"/>
    <cellStyle name="SAPBEXstdItemX 2" xfId="301"/>
    <cellStyle name="SAPBEXstdItemX 2 2" xfId="302"/>
    <cellStyle name="SAPBEXstdItemX 3" xfId="303"/>
    <cellStyle name="SAPBEXstdItemX 3 2" xfId="304"/>
    <cellStyle name="SAPBEXtitle" xfId="305"/>
    <cellStyle name="SAPBEXtitle 2" xfId="306"/>
    <cellStyle name="SAPBEXtitle 2 2" xfId="307"/>
    <cellStyle name="SAPBEXtitle 3" xfId="308"/>
    <cellStyle name="SAPBEXtitle 3 2" xfId="309"/>
    <cellStyle name="SAPBEXunassignedItem" xfId="310"/>
    <cellStyle name="SAPBEXundefined" xfId="311"/>
    <cellStyle name="SAPBEXundefined 2" xfId="312"/>
    <cellStyle name="SAPBEXundefined 2 2" xfId="313"/>
    <cellStyle name="SAPBEXundefined 3" xfId="314"/>
    <cellStyle name="SAPBEXundefined 3 2" xfId="315"/>
    <cellStyle name="Sheet Title" xfId="316"/>
    <cellStyle name="Title" xfId="317"/>
    <cellStyle name="Total" xfId="318"/>
    <cellStyle name="Warning Text" xfId="319"/>
    <cellStyle name="Акцент1 2" xfId="320"/>
    <cellStyle name="Акцент2 2" xfId="321"/>
    <cellStyle name="Акцент3 2" xfId="322"/>
    <cellStyle name="Акцент4 2" xfId="323"/>
    <cellStyle name="Акцент5 2" xfId="324"/>
    <cellStyle name="Акцент6 2" xfId="325"/>
    <cellStyle name="Ввод  2" xfId="326"/>
    <cellStyle name="Вывод 2" xfId="327"/>
    <cellStyle name="Вычисление 2" xfId="328"/>
    <cellStyle name="Заголовок 1 2" xfId="329"/>
    <cellStyle name="Заголовок 2 2" xfId="330"/>
    <cellStyle name="Заголовок 3 2" xfId="331"/>
    <cellStyle name="Заголовок 4 2" xfId="332"/>
    <cellStyle name="Итог 2" xfId="333"/>
    <cellStyle name="Контрольная ячейка 2" xfId="334"/>
    <cellStyle name="Название 2" xfId="335"/>
    <cellStyle name="Нейтральный 2" xfId="336"/>
    <cellStyle name="Обычный" xfId="0" builtinId="0"/>
    <cellStyle name="Обычный 10" xfId="337"/>
    <cellStyle name="Обычный 10 2" xfId="338"/>
    <cellStyle name="Обычный 10 3" xfId="339"/>
    <cellStyle name="Обычный 10 4" xfId="340"/>
    <cellStyle name="Обычный 11" xfId="341"/>
    <cellStyle name="Обычный 11 2" xfId="342"/>
    <cellStyle name="Обычный 11 2 2" xfId="343"/>
    <cellStyle name="Обычный 11 2 3" xfId="344"/>
    <cellStyle name="Обычный 11 3" xfId="345"/>
    <cellStyle name="Обычный 11 4" xfId="346"/>
    <cellStyle name="Обычный 11 4 2" xfId="347"/>
    <cellStyle name="Обычный 11 5" xfId="348"/>
    <cellStyle name="Обычный 11 5 2" xfId="349"/>
    <cellStyle name="Обычный 11 6" xfId="350"/>
    <cellStyle name="Обычный 11 7" xfId="351"/>
    <cellStyle name="Обычный 12" xfId="4"/>
    <cellStyle name="Обычный 12 2" xfId="352"/>
    <cellStyle name="Обычный 13" xfId="2"/>
    <cellStyle name="Обычный 14" xfId="353"/>
    <cellStyle name="Обычный 15" xfId="354"/>
    <cellStyle name="Обычный 16" xfId="355"/>
    <cellStyle name="Обычный 17" xfId="356"/>
    <cellStyle name="Обычный 18" xfId="357"/>
    <cellStyle name="Обычный 19" xfId="358"/>
    <cellStyle name="Обычный 2" xfId="3"/>
    <cellStyle name="Обычный 2 10" xfId="360"/>
    <cellStyle name="Обычный 2 10 4" xfId="361"/>
    <cellStyle name="Обычный 2 11" xfId="362"/>
    <cellStyle name="Обычный 2 12" xfId="363"/>
    <cellStyle name="Обычный 2 13" xfId="364"/>
    <cellStyle name="Обычный 2 14" xfId="365"/>
    <cellStyle name="Обычный 2 15" xfId="359"/>
    <cellStyle name="Обычный 2 16" xfId="472"/>
    <cellStyle name="Обычный 2 2" xfId="366"/>
    <cellStyle name="Обычный 2 2 2" xfId="367"/>
    <cellStyle name="Обычный 2 2 3" xfId="368"/>
    <cellStyle name="Обычный 2 2 3 2" xfId="369"/>
    <cellStyle name="Обычный 2 2 3 2 2" xfId="370"/>
    <cellStyle name="Обычный 2 2 3 3" xfId="371"/>
    <cellStyle name="Обычный 2 2 3 4" xfId="372"/>
    <cellStyle name="Обычный 2 2 3 5" xfId="373"/>
    <cellStyle name="Обычный 2 2 3 6" xfId="374"/>
    <cellStyle name="Обычный 2 2 3 7" xfId="375"/>
    <cellStyle name="Обычный 2 2 4" xfId="376"/>
    <cellStyle name="Обычный 2 2 4 2" xfId="377"/>
    <cellStyle name="Обычный 2 2 4 2 2" xfId="378"/>
    <cellStyle name="Обычный 2 2 4 2 3" xfId="379"/>
    <cellStyle name="Обычный 2 2 5" xfId="380"/>
    <cellStyle name="Обычный 2 2 6" xfId="381"/>
    <cellStyle name="Обычный 2 3" xfId="5"/>
    <cellStyle name="Обычный 2 3 10" xfId="383"/>
    <cellStyle name="Обычный 2 3 11" xfId="382"/>
    <cellStyle name="Обычный 2 3 12" xfId="473"/>
    <cellStyle name="Обычный 2 3 2" xfId="384"/>
    <cellStyle name="Обычный 2 3 2 2" xfId="385"/>
    <cellStyle name="Обычный 2 3 2 3" xfId="386"/>
    <cellStyle name="Обычный 2 3 2 4" xfId="387"/>
    <cellStyle name="Обычный 2 3 3" xfId="388"/>
    <cellStyle name="Обычный 2 3 3 2" xfId="389"/>
    <cellStyle name="Обычный 2 3 3 3" xfId="390"/>
    <cellStyle name="Обычный 2 3 4" xfId="391"/>
    <cellStyle name="Обычный 2 3 4 2" xfId="474"/>
    <cellStyle name="Обычный 2 3 5" xfId="392"/>
    <cellStyle name="Обычный 2 3 6" xfId="393"/>
    <cellStyle name="Обычный 2 3 7" xfId="394"/>
    <cellStyle name="Обычный 2 3 8" xfId="395"/>
    <cellStyle name="Обычный 2 3 9" xfId="396"/>
    <cellStyle name="Обычный 2 4" xfId="397"/>
    <cellStyle name="Обычный 2 4 2" xfId="398"/>
    <cellStyle name="Обычный 2 4 3" xfId="399"/>
    <cellStyle name="Обычный 2 4 4" xfId="400"/>
    <cellStyle name="Обычный 2 4 5" xfId="401"/>
    <cellStyle name="Обычный 2 4 6" xfId="402"/>
    <cellStyle name="Обычный 2 5" xfId="403"/>
    <cellStyle name="Обычный 2 5 2" xfId="404"/>
    <cellStyle name="Обычный 2 5 3" xfId="405"/>
    <cellStyle name="Обычный 2 5 4" xfId="406"/>
    <cellStyle name="Обычный 2 5 5" xfId="407"/>
    <cellStyle name="Обычный 2 5 6" xfId="408"/>
    <cellStyle name="Обычный 2 6" xfId="409"/>
    <cellStyle name="Обычный 2 6 2" xfId="410"/>
    <cellStyle name="Обычный 2 7" xfId="411"/>
    <cellStyle name="Обычный 2 8" xfId="412"/>
    <cellStyle name="Обычный 2 9" xfId="413"/>
    <cellStyle name="Обычный 20" xfId="414"/>
    <cellStyle name="Обычный 21" xfId="6"/>
    <cellStyle name="Обычный 21 2" xfId="475"/>
    <cellStyle name="Обычный 3" xfId="415"/>
    <cellStyle name="Обычный 3 2" xfId="416"/>
    <cellStyle name="Обычный 4" xfId="417"/>
    <cellStyle name="Обычный 4 2" xfId="418"/>
    <cellStyle name="Обычный 5" xfId="419"/>
    <cellStyle name="Обычный 5 2" xfId="420"/>
    <cellStyle name="Обычный 5 3" xfId="421"/>
    <cellStyle name="Обычный 6" xfId="1"/>
    <cellStyle name="Обычный 7" xfId="422"/>
    <cellStyle name="Обычный 7 2" xfId="423"/>
    <cellStyle name="Обычный 7 2 10" xfId="424"/>
    <cellStyle name="Обычный 7 2 11" xfId="425"/>
    <cellStyle name="Обычный 7 2 2" xfId="426"/>
    <cellStyle name="Обычный 7 2 2 2" xfId="427"/>
    <cellStyle name="Обычный 7 2 2 3" xfId="428"/>
    <cellStyle name="Обычный 7 2 3" xfId="429"/>
    <cellStyle name="Обычный 7 2 3 2" xfId="430"/>
    <cellStyle name="Обычный 7 2 3 3" xfId="431"/>
    <cellStyle name="Обычный 7 2 4" xfId="432"/>
    <cellStyle name="Обычный 7 2 4 2" xfId="433"/>
    <cellStyle name="Обычный 7 2 5" xfId="434"/>
    <cellStyle name="Обычный 7 2 6" xfId="435"/>
    <cellStyle name="Обычный 7 2 7" xfId="436"/>
    <cellStyle name="Обычный 7 2 8" xfId="437"/>
    <cellStyle name="Обычный 7 2 9" xfId="438"/>
    <cellStyle name="Обычный 7 3" xfId="439"/>
    <cellStyle name="Обычный 8" xfId="440"/>
    <cellStyle name="Обычный 8 2" xfId="441"/>
    <cellStyle name="Обычный 9" xfId="442"/>
    <cellStyle name="Обычный 9 2" xfId="443"/>
    <cellStyle name="Обычный 9 2 2" xfId="444"/>
    <cellStyle name="Обычный 9 3" xfId="445"/>
    <cellStyle name="Обычный 9 4" xfId="446"/>
    <cellStyle name="Плохой 2" xfId="447"/>
    <cellStyle name="Пояснение 2" xfId="448"/>
    <cellStyle name="Примечание 2" xfId="449"/>
    <cellStyle name="Примечание 2 2" xfId="450"/>
    <cellStyle name="Примечание 3" xfId="451"/>
    <cellStyle name="Примечание 3 2" xfId="452"/>
    <cellStyle name="Процентный 2" xfId="453"/>
    <cellStyle name="Процентный 2 2" xfId="454"/>
    <cellStyle name="Процентный 3" xfId="455"/>
    <cellStyle name="Процентный 3 2" xfId="456"/>
    <cellStyle name="Процентный 3 3" xfId="457"/>
    <cellStyle name="Процентный 4" xfId="458"/>
    <cellStyle name="Процентный 5" xfId="459"/>
    <cellStyle name="Процентный 6" xfId="460"/>
    <cellStyle name="Процентный 7" xfId="461"/>
    <cellStyle name="Связанная ячейка 2" xfId="462"/>
    <cellStyle name="Стиль 1" xfId="463"/>
    <cellStyle name="Текст предупреждения 2" xfId="464"/>
    <cellStyle name="Финансовый 2" xfId="465"/>
    <cellStyle name="Финансовый 2 2" xfId="466"/>
    <cellStyle name="Финансовый 2 3" xfId="467"/>
    <cellStyle name="Финансовый 3" xfId="468"/>
    <cellStyle name="Финансовый 4" xfId="469"/>
    <cellStyle name="Финансовый 5" xfId="470"/>
    <cellStyle name="Хороший 2" xfId="47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203</xdr:row>
      <xdr:rowOff>0</xdr:rowOff>
    </xdr:from>
    <xdr:to>
      <xdr:col>2</xdr:col>
      <xdr:colOff>476250</xdr:colOff>
      <xdr:row>203</xdr:row>
      <xdr:rowOff>161925</xdr:rowOff>
    </xdr:to>
    <xdr:grpSp>
      <xdr:nvGrpSpPr>
        <xdr:cNvPr id="2" name="Группа 46"/>
        <xdr:cNvGrpSpPr>
          <a:grpSpLocks/>
        </xdr:cNvGrpSpPr>
      </xdr:nvGrpSpPr>
      <xdr:grpSpPr bwMode="auto">
        <a:xfrm>
          <a:off x="1447800" y="132654675"/>
          <a:ext cx="476250" cy="161925"/>
          <a:chOff x="12700" y="62141100"/>
          <a:chExt cx="5245100" cy="314325"/>
        </a:xfrm>
      </xdr:grpSpPr>
      <xdr:sp macro="" textlink="">
        <xdr:nvSpPr>
          <xdr:cNvPr id="3" name="4893"/>
          <xdr:cNvSpPr/>
        </xdr:nvSpPr>
        <xdr:spPr>
          <a:xfrm>
            <a:off x="12700" y="62141100"/>
            <a:ext cx="1888236" cy="16640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1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4" name="4894"/>
          <xdr:cNvSpPr/>
        </xdr:nvSpPr>
        <xdr:spPr>
          <a:xfrm>
            <a:off x="2215642" y="62141100"/>
            <a:ext cx="839216" cy="16640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1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5" name="4895"/>
          <xdr:cNvSpPr/>
        </xdr:nvSpPr>
        <xdr:spPr>
          <a:xfrm>
            <a:off x="3369564" y="62141100"/>
            <a:ext cx="1888236" cy="16640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1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6" name="4900"/>
          <xdr:cNvSpPr/>
        </xdr:nvSpPr>
        <xdr:spPr>
          <a:xfrm>
            <a:off x="3369564" y="62307507"/>
            <a:ext cx="1888236" cy="1479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lvl="1" algn="ctr"/>
            <a:endParaRPr lang="ru-RU" sz="800" b="1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89;&#1093;&#1086;&#1076;&#1099;%201%20&#1082;&#1074;&#1072;&#1088;&#1090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</sheetNames>
    <sheetDataSet>
      <sheetData sheetId="0" refreshError="1">
        <row r="33">
          <cell r="F33">
            <v>29897.200000000001</v>
          </cell>
        </row>
        <row r="35">
          <cell r="F35">
            <v>997</v>
          </cell>
        </row>
        <row r="37">
          <cell r="F37">
            <v>22.2</v>
          </cell>
        </row>
        <row r="38">
          <cell r="F38">
            <v>95453.1</v>
          </cell>
        </row>
        <row r="47">
          <cell r="F47">
            <v>25260.6</v>
          </cell>
          <cell r="G47">
            <v>25440.6</v>
          </cell>
        </row>
        <row r="49">
          <cell r="F49">
            <v>3193</v>
          </cell>
          <cell r="G49">
            <v>3193</v>
          </cell>
        </row>
        <row r="51">
          <cell r="F51">
            <v>16883.599999999999</v>
          </cell>
        </row>
        <row r="52">
          <cell r="F52">
            <v>81.7</v>
          </cell>
        </row>
        <row r="53">
          <cell r="F53">
            <v>110568</v>
          </cell>
        </row>
        <row r="55">
          <cell r="F55">
            <v>9.1999999999999993</v>
          </cell>
          <cell r="G55">
            <v>9.1999999999999993</v>
          </cell>
        </row>
        <row r="56">
          <cell r="F56">
            <v>3888.5</v>
          </cell>
          <cell r="G56">
            <v>3888.5</v>
          </cell>
        </row>
        <row r="57">
          <cell r="F57">
            <v>130.1</v>
          </cell>
          <cell r="G57">
            <v>130.1</v>
          </cell>
        </row>
        <row r="71">
          <cell r="F71">
            <v>25342</v>
          </cell>
          <cell r="G71">
            <v>25342</v>
          </cell>
        </row>
        <row r="74">
          <cell r="F74">
            <v>120</v>
          </cell>
          <cell r="G74">
            <v>120</v>
          </cell>
        </row>
        <row r="83">
          <cell r="F83">
            <v>1322.8</v>
          </cell>
        </row>
        <row r="85">
          <cell r="F85">
            <v>1999.6</v>
          </cell>
        </row>
        <row r="86">
          <cell r="F86">
            <v>300</v>
          </cell>
        </row>
        <row r="87">
          <cell r="F87">
            <v>3541.5</v>
          </cell>
        </row>
        <row r="88">
          <cell r="F88">
            <v>200</v>
          </cell>
        </row>
        <row r="94">
          <cell r="F94">
            <v>3040.4</v>
          </cell>
          <cell r="G94">
            <v>3040.4</v>
          </cell>
        </row>
        <row r="95">
          <cell r="F95">
            <v>533.1</v>
          </cell>
          <cell r="G95">
            <v>533.1</v>
          </cell>
        </row>
        <row r="98">
          <cell r="F98">
            <v>7954.9</v>
          </cell>
        </row>
        <row r="99">
          <cell r="F99">
            <v>736.5</v>
          </cell>
        </row>
        <row r="100">
          <cell r="F100">
            <v>2.2999999999999998</v>
          </cell>
          <cell r="G100">
            <v>2.2999999999999998</v>
          </cell>
        </row>
        <row r="102">
          <cell r="F102">
            <v>133.30000000000001</v>
          </cell>
          <cell r="G102">
            <v>133.30000000000001</v>
          </cell>
        </row>
        <row r="103">
          <cell r="F103">
            <v>3.7</v>
          </cell>
          <cell r="G103">
            <v>3.7</v>
          </cell>
          <cell r="I103">
            <v>0</v>
          </cell>
        </row>
        <row r="107">
          <cell r="F107">
            <v>186.8</v>
          </cell>
        </row>
        <row r="114">
          <cell r="F114">
            <v>1993</v>
          </cell>
          <cell r="G114">
            <v>1993</v>
          </cell>
        </row>
        <row r="115">
          <cell r="F115">
            <v>2530</v>
          </cell>
          <cell r="G115">
            <v>2530</v>
          </cell>
        </row>
        <row r="119">
          <cell r="F119">
            <v>1412.9</v>
          </cell>
        </row>
        <row r="120">
          <cell r="F120">
            <v>18749.3</v>
          </cell>
        </row>
        <row r="123">
          <cell r="G123">
            <v>5</v>
          </cell>
          <cell r="H123">
            <v>5</v>
          </cell>
          <cell r="I123">
            <v>5</v>
          </cell>
        </row>
        <row r="126">
          <cell r="F126">
            <v>469</v>
          </cell>
          <cell r="G126">
            <v>469</v>
          </cell>
        </row>
        <row r="127">
          <cell r="F127">
            <v>1940.5</v>
          </cell>
        </row>
        <row r="128">
          <cell r="F128">
            <v>2404.3000000000002</v>
          </cell>
          <cell r="G128">
            <v>2404.3000000000002</v>
          </cell>
        </row>
        <row r="132">
          <cell r="F132">
            <v>25</v>
          </cell>
          <cell r="G132">
            <v>25</v>
          </cell>
        </row>
        <row r="133">
          <cell r="F133">
            <v>410</v>
          </cell>
          <cell r="G133">
            <v>410</v>
          </cell>
        </row>
        <row r="139">
          <cell r="F139">
            <v>4555.7</v>
          </cell>
        </row>
        <row r="146">
          <cell r="F146" t="str">
            <v>-</v>
          </cell>
          <cell r="G146">
            <v>721.1</v>
          </cell>
          <cell r="H146">
            <v>721.1</v>
          </cell>
          <cell r="I146">
            <v>721.1</v>
          </cell>
        </row>
        <row r="175">
          <cell r="H175">
            <v>0</v>
          </cell>
          <cell r="I175">
            <v>0</v>
          </cell>
        </row>
        <row r="276">
          <cell r="H276">
            <v>0</v>
          </cell>
          <cell r="I276">
            <v>0</v>
          </cell>
        </row>
        <row r="302">
          <cell r="H302">
            <v>0</v>
          </cell>
          <cell r="I302">
            <v>0</v>
          </cell>
        </row>
        <row r="305">
          <cell r="H305">
            <v>0</v>
          </cell>
          <cell r="I305">
            <v>0</v>
          </cell>
        </row>
        <row r="307">
          <cell r="H307">
            <v>0</v>
          </cell>
          <cell r="I307">
            <v>0</v>
          </cell>
        </row>
        <row r="344">
          <cell r="H344">
            <v>0</v>
          </cell>
          <cell r="I34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1"/>
  <sheetViews>
    <sheetView view="pageBreakPreview" topLeftCell="A435" zoomScaleNormal="100" zoomScaleSheetLayoutView="100" workbookViewId="0">
      <selection activeCell="H301" sqref="H301"/>
    </sheetView>
  </sheetViews>
  <sheetFormatPr defaultRowHeight="12.75" x14ac:dyDescent="0.2"/>
  <cols>
    <col min="1" max="1" width="17.140625" style="61" customWidth="1"/>
    <col min="2" max="2" width="4.5703125" style="61" customWidth="1"/>
    <col min="3" max="3" width="45.85546875" style="61" customWidth="1"/>
    <col min="4" max="4" width="11.140625" style="61" customWidth="1"/>
    <col min="5" max="6" width="12" style="61" bestFit="1" customWidth="1"/>
    <col min="7" max="7" width="11.7109375" style="61" customWidth="1"/>
    <col min="8" max="8" width="10.5703125" style="61" customWidth="1"/>
    <col min="9" max="9" width="11.42578125" style="61" customWidth="1"/>
    <col min="10" max="16384" width="9.140625" style="61"/>
  </cols>
  <sheetData>
    <row r="1" spans="1:9" ht="15" x14ac:dyDescent="0.25">
      <c r="G1" s="13" t="s">
        <v>604</v>
      </c>
    </row>
    <row r="2" spans="1:9" ht="15" x14ac:dyDescent="0.25">
      <c r="D2" s="43"/>
      <c r="G2" s="14" t="s">
        <v>521</v>
      </c>
    </row>
    <row r="3" spans="1:9" ht="15" x14ac:dyDescent="0.25">
      <c r="A3" s="76"/>
      <c r="B3" s="76"/>
      <c r="C3" s="76"/>
      <c r="D3" s="44"/>
      <c r="E3" s="76"/>
      <c r="F3" s="16"/>
      <c r="G3" s="14" t="s">
        <v>522</v>
      </c>
    </row>
    <row r="4" spans="1:9" x14ac:dyDescent="0.2">
      <c r="A4" s="76"/>
      <c r="B4" s="76"/>
      <c r="C4" s="76"/>
      <c r="D4" s="76"/>
      <c r="E4" s="76"/>
      <c r="F4" s="76"/>
      <c r="G4" s="77" t="s">
        <v>607</v>
      </c>
    </row>
    <row r="5" spans="1:9" ht="37.5" customHeight="1" x14ac:dyDescent="0.2">
      <c r="A5" s="192" t="s">
        <v>611</v>
      </c>
      <c r="B5" s="192"/>
      <c r="C5" s="192"/>
      <c r="D5" s="192"/>
      <c r="E5" s="192"/>
      <c r="F5" s="192"/>
      <c r="G5" s="192"/>
      <c r="H5" s="192"/>
      <c r="I5" s="192"/>
    </row>
    <row r="6" spans="1:9" hidden="1" x14ac:dyDescent="0.2">
      <c r="A6" s="76"/>
      <c r="B6" s="76"/>
      <c r="C6" s="76"/>
      <c r="D6" s="76"/>
      <c r="E6" s="76"/>
      <c r="F6" s="76"/>
      <c r="G6" s="76"/>
    </row>
    <row r="7" spans="1:9" ht="90.75" customHeight="1" x14ac:dyDescent="0.2">
      <c r="A7" s="18" t="s">
        <v>490</v>
      </c>
      <c r="B7" s="18" t="s">
        <v>491</v>
      </c>
      <c r="C7" s="19" t="s">
        <v>492</v>
      </c>
      <c r="D7" s="20" t="s">
        <v>523</v>
      </c>
      <c r="E7" s="20" t="s">
        <v>524</v>
      </c>
      <c r="F7" s="20" t="s">
        <v>609</v>
      </c>
      <c r="G7" s="75" t="s">
        <v>525</v>
      </c>
      <c r="H7" s="75" t="s">
        <v>610</v>
      </c>
      <c r="I7" s="75" t="s">
        <v>612</v>
      </c>
    </row>
    <row r="8" spans="1:9" ht="14.25" x14ac:dyDescent="0.2">
      <c r="A8" s="73" t="s">
        <v>603</v>
      </c>
      <c r="B8" s="73" t="s">
        <v>602</v>
      </c>
      <c r="C8" s="74">
        <v>3</v>
      </c>
      <c r="D8" s="73" t="s">
        <v>601</v>
      </c>
      <c r="E8" s="72">
        <v>5</v>
      </c>
      <c r="F8" s="72">
        <v>6</v>
      </c>
      <c r="G8" s="72">
        <v>7</v>
      </c>
      <c r="H8" s="71">
        <v>8</v>
      </c>
      <c r="I8" s="71">
        <v>9</v>
      </c>
    </row>
    <row r="9" spans="1:9" ht="47.25" x14ac:dyDescent="0.25">
      <c r="A9" s="111" t="s">
        <v>427</v>
      </c>
      <c r="B9" s="112"/>
      <c r="C9" s="113" t="s">
        <v>428</v>
      </c>
      <c r="D9" s="88">
        <f>D10+D31+D59+D70+D84</f>
        <v>366290.80000000005</v>
      </c>
      <c r="E9" s="88">
        <f>E10+E31+E59+E70+E84</f>
        <v>397935.30000000005</v>
      </c>
      <c r="F9" s="88">
        <f>F10+F31+F59+F70+F84</f>
        <v>214375.10000000003</v>
      </c>
      <c r="G9" s="88">
        <f>G10+G31+G59+G70+G84</f>
        <v>205586.50000000003</v>
      </c>
      <c r="H9" s="79">
        <f t="shared" ref="H9" si="0">G9/F9*100</f>
        <v>95.900363428401903</v>
      </c>
      <c r="I9" s="78">
        <f t="shared" ref="I9" si="1">G9-F9</f>
        <v>-8788.6000000000058</v>
      </c>
    </row>
    <row r="10" spans="1:9" ht="47.25" x14ac:dyDescent="0.25">
      <c r="A10" s="111" t="s">
        <v>429</v>
      </c>
      <c r="B10" s="112"/>
      <c r="C10" s="113" t="s">
        <v>430</v>
      </c>
      <c r="D10" s="91">
        <f>D11+D27</f>
        <v>135448.20000000001</v>
      </c>
      <c r="E10" s="91">
        <f>E11+E27</f>
        <v>156784.1</v>
      </c>
      <c r="F10" s="91">
        <f>F11+F27</f>
        <v>77986.200000000012</v>
      </c>
      <c r="G10" s="91">
        <f>G11+G27</f>
        <v>77421.500000000015</v>
      </c>
      <c r="H10" s="79">
        <f t="shared" ref="H10:H86" si="2">G10/F10*100</f>
        <v>99.27589753058875</v>
      </c>
      <c r="I10" s="78">
        <f t="shared" ref="I10:I85" si="3">G10-F10</f>
        <v>-564.69999999999709</v>
      </c>
    </row>
    <row r="11" spans="1:9" ht="47.25" x14ac:dyDescent="0.25">
      <c r="A11" s="111" t="s">
        <v>431</v>
      </c>
      <c r="B11" s="112"/>
      <c r="C11" s="113" t="s">
        <v>105</v>
      </c>
      <c r="D11" s="88">
        <f>D12+D15+D17</f>
        <v>130925.2</v>
      </c>
      <c r="E11" s="88">
        <f>E12+E15+E17+E20+E22+E24+E26</f>
        <v>152261.1</v>
      </c>
      <c r="F11" s="88">
        <f t="shared" ref="F11:G11" si="4">F12+F15+F17+F20+F22+F24+F26</f>
        <v>75538.200000000012</v>
      </c>
      <c r="G11" s="88">
        <f t="shared" si="4"/>
        <v>75454.500000000015</v>
      </c>
      <c r="H11" s="79">
        <f t="shared" si="2"/>
        <v>99.889195135706174</v>
      </c>
      <c r="I11" s="78">
        <f t="shared" si="3"/>
        <v>-83.69999999999709</v>
      </c>
    </row>
    <row r="12" spans="1:9" ht="47.25" x14ac:dyDescent="0.25">
      <c r="A12" s="111" t="s">
        <v>436</v>
      </c>
      <c r="B12" s="112"/>
      <c r="C12" s="113" t="s">
        <v>437</v>
      </c>
      <c r="D12" s="78">
        <f>D13+D14</f>
        <v>100031</v>
      </c>
      <c r="E12" s="78">
        <f>E13+E14</f>
        <v>119458.29999999999</v>
      </c>
      <c r="F12" s="78">
        <f>F13+F14</f>
        <v>58871.5</v>
      </c>
      <c r="G12" s="78">
        <f>G13+G14</f>
        <v>58869.8</v>
      </c>
      <c r="H12" s="79">
        <f t="shared" si="2"/>
        <v>99.997112354874602</v>
      </c>
      <c r="I12" s="78">
        <f t="shared" si="3"/>
        <v>-1.6999999999970896</v>
      </c>
    </row>
    <row r="13" spans="1:9" ht="94.5" x14ac:dyDescent="0.2">
      <c r="A13" s="93" t="s">
        <v>436</v>
      </c>
      <c r="B13" s="86" t="s">
        <v>9</v>
      </c>
      <c r="C13" s="94" t="s">
        <v>10</v>
      </c>
      <c r="D13" s="78">
        <f>'[1]2020'!F37</f>
        <v>22.2</v>
      </c>
      <c r="E13" s="78">
        <f>'приложение 3'!G39</f>
        <v>22.2</v>
      </c>
      <c r="F13" s="78">
        <f>'приложение 3'!H39</f>
        <v>13</v>
      </c>
      <c r="G13" s="78">
        <f>'приложение 3'!I39</f>
        <v>11.3</v>
      </c>
      <c r="H13" s="79">
        <f t="shared" si="2"/>
        <v>86.92307692307692</v>
      </c>
      <c r="I13" s="78">
        <f t="shared" si="3"/>
        <v>-1.6999999999999993</v>
      </c>
    </row>
    <row r="14" spans="1:9" ht="47.25" x14ac:dyDescent="0.2">
      <c r="A14" s="93" t="s">
        <v>436</v>
      </c>
      <c r="B14" s="95" t="s">
        <v>80</v>
      </c>
      <c r="C14" s="94" t="s">
        <v>81</v>
      </c>
      <c r="D14" s="78">
        <f>'[1]2020'!F38+'[1]2020'!F139</f>
        <v>100008.8</v>
      </c>
      <c r="E14" s="78">
        <f>'приложение 3'!G40+'приложение 3'!G147</f>
        <v>119436.09999999999</v>
      </c>
      <c r="F14" s="78">
        <f>'приложение 3'!H40+'приложение 3'!H147</f>
        <v>58858.5</v>
      </c>
      <c r="G14" s="78">
        <f>'приложение 3'!I40+'приложение 3'!I147</f>
        <v>58858.5</v>
      </c>
      <c r="H14" s="79">
        <f t="shared" si="2"/>
        <v>100</v>
      </c>
      <c r="I14" s="78">
        <f t="shared" si="3"/>
        <v>0</v>
      </c>
    </row>
    <row r="15" spans="1:9" ht="31.5" x14ac:dyDescent="0.25">
      <c r="A15" s="111" t="s">
        <v>432</v>
      </c>
      <c r="B15" s="112"/>
      <c r="C15" s="113" t="s">
        <v>433</v>
      </c>
      <c r="D15" s="78">
        <f>D16</f>
        <v>29897.200000000001</v>
      </c>
      <c r="E15" s="78">
        <f>E16</f>
        <v>29897.200000000001</v>
      </c>
      <c r="F15" s="78">
        <f>F16</f>
        <v>14887.6</v>
      </c>
      <c r="G15" s="78">
        <f>G16</f>
        <v>14887.6</v>
      </c>
      <c r="H15" s="79">
        <f t="shared" si="2"/>
        <v>100</v>
      </c>
      <c r="I15" s="78">
        <f t="shared" si="3"/>
        <v>0</v>
      </c>
    </row>
    <row r="16" spans="1:9" ht="47.25" x14ac:dyDescent="0.2">
      <c r="A16" s="93" t="s">
        <v>432</v>
      </c>
      <c r="B16" s="96" t="s">
        <v>80</v>
      </c>
      <c r="C16" s="94" t="s">
        <v>600</v>
      </c>
      <c r="D16" s="78">
        <f>'[1]2020'!F33</f>
        <v>29897.200000000001</v>
      </c>
      <c r="E16" s="78">
        <f>'приложение 3'!G29</f>
        <v>29897.200000000001</v>
      </c>
      <c r="F16" s="78">
        <f>'приложение 3'!H29</f>
        <v>14887.6</v>
      </c>
      <c r="G16" s="78">
        <f>'приложение 3'!I29</f>
        <v>14887.6</v>
      </c>
      <c r="H16" s="79">
        <f t="shared" si="2"/>
        <v>100</v>
      </c>
      <c r="I16" s="78">
        <f t="shared" si="3"/>
        <v>0</v>
      </c>
    </row>
    <row r="17" spans="1:9" ht="78.75" x14ac:dyDescent="0.25">
      <c r="A17" s="111" t="s">
        <v>434</v>
      </c>
      <c r="B17" s="112"/>
      <c r="C17" s="113" t="s">
        <v>435</v>
      </c>
      <c r="D17" s="78">
        <f>D18</f>
        <v>997</v>
      </c>
      <c r="E17" s="78">
        <f>E18</f>
        <v>997</v>
      </c>
      <c r="F17" s="78">
        <f>F18</f>
        <v>390.5</v>
      </c>
      <c r="G17" s="78">
        <f>G18</f>
        <v>390.5</v>
      </c>
      <c r="H17" s="79">
        <f t="shared" si="2"/>
        <v>100</v>
      </c>
      <c r="I17" s="78">
        <f t="shared" si="3"/>
        <v>0</v>
      </c>
    </row>
    <row r="18" spans="1:9" ht="47.25" x14ac:dyDescent="0.2">
      <c r="A18" s="93" t="s">
        <v>434</v>
      </c>
      <c r="B18" s="86" t="s">
        <v>80</v>
      </c>
      <c r="C18" s="97" t="s">
        <v>81</v>
      </c>
      <c r="D18" s="78">
        <f>'[1]2020'!F35</f>
        <v>997</v>
      </c>
      <c r="E18" s="78">
        <f>'приложение 3'!G31</f>
        <v>997</v>
      </c>
      <c r="F18" s="78">
        <f>'приложение 3'!H31</f>
        <v>390.5</v>
      </c>
      <c r="G18" s="78">
        <f>'приложение 3'!I31</f>
        <v>390.5</v>
      </c>
      <c r="H18" s="79">
        <f t="shared" si="2"/>
        <v>100</v>
      </c>
      <c r="I18" s="78">
        <f t="shared" si="3"/>
        <v>0</v>
      </c>
    </row>
    <row r="19" spans="1:9" ht="45" x14ac:dyDescent="0.2">
      <c r="A19" s="93" t="s">
        <v>614</v>
      </c>
      <c r="B19" s="86"/>
      <c r="C19" s="166" t="s">
        <v>616</v>
      </c>
      <c r="D19" s="78" t="s">
        <v>539</v>
      </c>
      <c r="E19" s="78">
        <f>E20</f>
        <v>82</v>
      </c>
      <c r="F19" s="78">
        <f t="shared" ref="F19:G19" si="5">F20</f>
        <v>82</v>
      </c>
      <c r="G19" s="78">
        <f t="shared" si="5"/>
        <v>0</v>
      </c>
      <c r="H19" s="79">
        <f t="shared" si="2"/>
        <v>0</v>
      </c>
      <c r="I19" s="78">
        <f t="shared" si="3"/>
        <v>-82</v>
      </c>
    </row>
    <row r="20" spans="1:9" ht="47.25" x14ac:dyDescent="0.2">
      <c r="A20" s="93" t="s">
        <v>614</v>
      </c>
      <c r="B20" s="86" t="s">
        <v>80</v>
      </c>
      <c r="C20" s="97" t="s">
        <v>81</v>
      </c>
      <c r="D20" s="78" t="s">
        <v>539</v>
      </c>
      <c r="E20" s="78">
        <f>'приложение 3'!G33</f>
        <v>82</v>
      </c>
      <c r="F20" s="78">
        <f>'приложение 3'!H33</f>
        <v>82</v>
      </c>
      <c r="G20" s="78">
        <f>'приложение 3'!I33</f>
        <v>0</v>
      </c>
      <c r="H20" s="79">
        <f t="shared" si="2"/>
        <v>0</v>
      </c>
      <c r="I20" s="78">
        <f t="shared" si="3"/>
        <v>-82</v>
      </c>
    </row>
    <row r="21" spans="1:9" ht="45" x14ac:dyDescent="0.2">
      <c r="A21" s="93" t="s">
        <v>615</v>
      </c>
      <c r="B21" s="86"/>
      <c r="C21" s="166" t="s">
        <v>616</v>
      </c>
      <c r="D21" s="78" t="s">
        <v>539</v>
      </c>
      <c r="E21" s="78">
        <f>E22</f>
        <v>1132</v>
      </c>
      <c r="F21" s="78">
        <f t="shared" ref="F21:G21" si="6">F22</f>
        <v>1132</v>
      </c>
      <c r="G21" s="78">
        <f t="shared" si="6"/>
        <v>1132</v>
      </c>
      <c r="H21" s="79">
        <f t="shared" si="2"/>
        <v>100</v>
      </c>
      <c r="I21" s="78">
        <f t="shared" si="3"/>
        <v>0</v>
      </c>
    </row>
    <row r="22" spans="1:9" ht="47.25" x14ac:dyDescent="0.2">
      <c r="A22" s="93" t="s">
        <v>615</v>
      </c>
      <c r="B22" s="86" t="s">
        <v>80</v>
      </c>
      <c r="C22" s="97" t="s">
        <v>81</v>
      </c>
      <c r="D22" s="78" t="s">
        <v>539</v>
      </c>
      <c r="E22" s="78">
        <f>'приложение 3'!G35</f>
        <v>1132</v>
      </c>
      <c r="F22" s="78">
        <f>'приложение 3'!H35</f>
        <v>1132</v>
      </c>
      <c r="G22" s="78">
        <f>'приложение 3'!I35</f>
        <v>1132</v>
      </c>
      <c r="H22" s="79">
        <f t="shared" si="2"/>
        <v>100</v>
      </c>
      <c r="I22" s="78">
        <f t="shared" si="3"/>
        <v>0</v>
      </c>
    </row>
    <row r="23" spans="1:9" ht="60" x14ac:dyDescent="0.2">
      <c r="A23" s="93" t="s">
        <v>617</v>
      </c>
      <c r="B23" s="86"/>
      <c r="C23" s="166" t="s">
        <v>618</v>
      </c>
      <c r="D23" s="78" t="s">
        <v>539</v>
      </c>
      <c r="E23" s="78">
        <f>E24</f>
        <v>174.6</v>
      </c>
      <c r="F23" s="78">
        <f t="shared" ref="F23:G23" si="7">F24</f>
        <v>174.6</v>
      </c>
      <c r="G23" s="78">
        <f t="shared" si="7"/>
        <v>174.6</v>
      </c>
      <c r="H23" s="79">
        <f t="shared" si="2"/>
        <v>100</v>
      </c>
      <c r="I23" s="78">
        <f t="shared" si="3"/>
        <v>0</v>
      </c>
    </row>
    <row r="24" spans="1:9" ht="47.25" x14ac:dyDescent="0.2">
      <c r="A24" s="93" t="s">
        <v>617</v>
      </c>
      <c r="B24" s="86" t="s">
        <v>80</v>
      </c>
      <c r="C24" s="97" t="s">
        <v>81</v>
      </c>
      <c r="D24" s="78" t="s">
        <v>539</v>
      </c>
      <c r="E24" s="78">
        <f>'приложение 3'!G37</f>
        <v>174.6</v>
      </c>
      <c r="F24" s="78">
        <f>'приложение 3'!H37</f>
        <v>174.6</v>
      </c>
      <c r="G24" s="78">
        <f>'приложение 3'!I37</f>
        <v>174.6</v>
      </c>
      <c r="H24" s="79">
        <f t="shared" si="2"/>
        <v>100</v>
      </c>
      <c r="I24" s="78">
        <f t="shared" si="3"/>
        <v>0</v>
      </c>
    </row>
    <row r="25" spans="1:9" ht="90" x14ac:dyDescent="0.2">
      <c r="A25" s="93" t="s">
        <v>620</v>
      </c>
      <c r="B25" s="86"/>
      <c r="C25" s="166" t="s">
        <v>623</v>
      </c>
      <c r="D25" s="78" t="s">
        <v>539</v>
      </c>
      <c r="E25" s="78">
        <f>E26</f>
        <v>520</v>
      </c>
      <c r="F25" s="78">
        <f t="shared" ref="F25:G25" si="8">F26</f>
        <v>0</v>
      </c>
      <c r="G25" s="78">
        <f t="shared" si="8"/>
        <v>0</v>
      </c>
      <c r="H25" s="79">
        <v>0</v>
      </c>
      <c r="I25" s="78">
        <f t="shared" si="3"/>
        <v>0</v>
      </c>
    </row>
    <row r="26" spans="1:9" ht="47.25" x14ac:dyDescent="0.2">
      <c r="A26" s="93" t="s">
        <v>620</v>
      </c>
      <c r="B26" s="86" t="s">
        <v>80</v>
      </c>
      <c r="C26" s="97" t="s">
        <v>81</v>
      </c>
      <c r="D26" s="78" t="s">
        <v>539</v>
      </c>
      <c r="E26" s="78">
        <f>'приложение 3'!G42</f>
        <v>520</v>
      </c>
      <c r="F26" s="78">
        <f>'приложение 3'!H42</f>
        <v>0</v>
      </c>
      <c r="G26" s="78">
        <f>'приложение 3'!I42</f>
        <v>0</v>
      </c>
      <c r="H26" s="79">
        <v>0</v>
      </c>
      <c r="I26" s="78">
        <f t="shared" si="3"/>
        <v>0</v>
      </c>
    </row>
    <row r="27" spans="1:9" ht="94.5" x14ac:dyDescent="0.25">
      <c r="A27" s="111" t="s">
        <v>480</v>
      </c>
      <c r="B27" s="112"/>
      <c r="C27" s="113" t="s">
        <v>481</v>
      </c>
      <c r="D27" s="78">
        <f>D28</f>
        <v>4523</v>
      </c>
      <c r="E27" s="78">
        <f>E28</f>
        <v>4523</v>
      </c>
      <c r="F27" s="78">
        <f>F28</f>
        <v>2448</v>
      </c>
      <c r="G27" s="78">
        <f>G28</f>
        <v>1967</v>
      </c>
      <c r="H27" s="79">
        <f t="shared" si="2"/>
        <v>80.351307189542482</v>
      </c>
      <c r="I27" s="78">
        <f t="shared" si="3"/>
        <v>-481</v>
      </c>
    </row>
    <row r="28" spans="1:9" ht="126" x14ac:dyDescent="0.25">
      <c r="A28" s="111" t="s">
        <v>482</v>
      </c>
      <c r="B28" s="112"/>
      <c r="C28" s="114" t="s">
        <v>483</v>
      </c>
      <c r="D28" s="78">
        <f>D29+D30</f>
        <v>4523</v>
      </c>
      <c r="E28" s="78">
        <f>E29+E30</f>
        <v>4523</v>
      </c>
      <c r="F28" s="78">
        <f>F29+F30</f>
        <v>2448</v>
      </c>
      <c r="G28" s="78">
        <f>G29+G30</f>
        <v>1967</v>
      </c>
      <c r="H28" s="79">
        <f t="shared" si="2"/>
        <v>80.351307189542482</v>
      </c>
      <c r="I28" s="78">
        <f t="shared" si="3"/>
        <v>-481</v>
      </c>
    </row>
    <row r="29" spans="1:9" ht="31.5" x14ac:dyDescent="0.2">
      <c r="A29" s="89" t="s">
        <v>482</v>
      </c>
      <c r="B29" s="86" t="s">
        <v>362</v>
      </c>
      <c r="C29" s="99" t="s">
        <v>363</v>
      </c>
      <c r="D29" s="78">
        <f>'[1]2020'!F114</f>
        <v>1993</v>
      </c>
      <c r="E29" s="78">
        <f>'[1]2020'!G114</f>
        <v>1993</v>
      </c>
      <c r="F29" s="78">
        <f>'приложение 3'!H122</f>
        <v>1140</v>
      </c>
      <c r="G29" s="78">
        <f>'приложение 3'!I122</f>
        <v>659</v>
      </c>
      <c r="H29" s="79">
        <f t="shared" si="2"/>
        <v>57.807017543859651</v>
      </c>
      <c r="I29" s="78">
        <f t="shared" si="3"/>
        <v>-481</v>
      </c>
    </row>
    <row r="30" spans="1:9" ht="47.25" x14ac:dyDescent="0.2">
      <c r="A30" s="89" t="s">
        <v>482</v>
      </c>
      <c r="B30" s="86" t="s">
        <v>80</v>
      </c>
      <c r="C30" s="100" t="s">
        <v>600</v>
      </c>
      <c r="D30" s="78">
        <f>'[1]2020'!F115</f>
        <v>2530</v>
      </c>
      <c r="E30" s="78">
        <f>'[1]2020'!G115</f>
        <v>2530</v>
      </c>
      <c r="F30" s="78">
        <f>'приложение 3'!H123</f>
        <v>1308</v>
      </c>
      <c r="G30" s="78">
        <f>'приложение 3'!I123</f>
        <v>1308</v>
      </c>
      <c r="H30" s="79">
        <f t="shared" si="2"/>
        <v>100</v>
      </c>
      <c r="I30" s="78">
        <f t="shared" si="3"/>
        <v>0</v>
      </c>
    </row>
    <row r="31" spans="1:9" ht="63" x14ac:dyDescent="0.25">
      <c r="A31" s="111" t="s">
        <v>440</v>
      </c>
      <c r="B31" s="112"/>
      <c r="C31" s="113" t="s">
        <v>441</v>
      </c>
      <c r="D31" s="78">
        <f>D32+D54</f>
        <v>184990.69999999998</v>
      </c>
      <c r="E31" s="78">
        <f>E32+E54+E51</f>
        <v>195719.2</v>
      </c>
      <c r="F31" s="78">
        <f>F32+F54+F51</f>
        <v>112788.70000000001</v>
      </c>
      <c r="G31" s="78">
        <f>G32+G54+G51</f>
        <v>109203.00000000001</v>
      </c>
      <c r="H31" s="79">
        <f t="shared" si="2"/>
        <v>96.820869466533438</v>
      </c>
      <c r="I31" s="78">
        <f t="shared" si="3"/>
        <v>-3585.6999999999971</v>
      </c>
    </row>
    <row r="32" spans="1:9" ht="47.25" x14ac:dyDescent="0.25">
      <c r="A32" s="111" t="s">
        <v>442</v>
      </c>
      <c r="B32" s="112"/>
      <c r="C32" s="113" t="s">
        <v>105</v>
      </c>
      <c r="D32" s="78">
        <f>D33+D35+D40+D45</f>
        <v>180176.9</v>
      </c>
      <c r="E32" s="78">
        <f>E33+E35+E40+E45+E49+E37</f>
        <v>190900.40000000002</v>
      </c>
      <c r="F32" s="78">
        <f t="shared" ref="F32:G32" si="9">F33+F35+F40+F45+F49+F37</f>
        <v>109197.70000000001</v>
      </c>
      <c r="G32" s="78">
        <f t="shared" si="9"/>
        <v>106245.70000000001</v>
      </c>
      <c r="H32" s="79">
        <f t="shared" si="2"/>
        <v>97.296646357936112</v>
      </c>
      <c r="I32" s="78">
        <f t="shared" si="3"/>
        <v>-2952</v>
      </c>
    </row>
    <row r="33" spans="1:9" ht="47.25" x14ac:dyDescent="0.25">
      <c r="A33" s="111" t="s">
        <v>443</v>
      </c>
      <c r="B33" s="112"/>
      <c r="C33" s="113" t="s">
        <v>444</v>
      </c>
      <c r="D33" s="78">
        <f>D34</f>
        <v>25260.6</v>
      </c>
      <c r="E33" s="78">
        <f>E34</f>
        <v>25440.6</v>
      </c>
      <c r="F33" s="78">
        <f>F34</f>
        <v>12266.2</v>
      </c>
      <c r="G33" s="78">
        <f>G34</f>
        <v>12266.2</v>
      </c>
      <c r="H33" s="79">
        <f t="shared" si="2"/>
        <v>100</v>
      </c>
      <c r="I33" s="78">
        <f t="shared" si="3"/>
        <v>0</v>
      </c>
    </row>
    <row r="34" spans="1:9" ht="47.25" x14ac:dyDescent="0.2">
      <c r="A34" s="93" t="s">
        <v>443</v>
      </c>
      <c r="B34" s="89" t="s">
        <v>80</v>
      </c>
      <c r="C34" s="101" t="s">
        <v>81</v>
      </c>
      <c r="D34" s="78">
        <f>'[1]2020'!F47</f>
        <v>25260.6</v>
      </c>
      <c r="E34" s="78">
        <f>'[1]2020'!G47</f>
        <v>25440.6</v>
      </c>
      <c r="F34" s="78">
        <f>'приложение 3'!H51</f>
        <v>12266.2</v>
      </c>
      <c r="G34" s="78">
        <f>'приложение 3'!I51</f>
        <v>12266.2</v>
      </c>
      <c r="H34" s="79">
        <f t="shared" si="2"/>
        <v>100</v>
      </c>
      <c r="I34" s="78">
        <f t="shared" si="3"/>
        <v>0</v>
      </c>
    </row>
    <row r="35" spans="1:9" ht="63" x14ac:dyDescent="0.25">
      <c r="A35" s="111" t="s">
        <v>445</v>
      </c>
      <c r="B35" s="112"/>
      <c r="C35" s="113" t="s">
        <v>446</v>
      </c>
      <c r="D35" s="78">
        <f>D36</f>
        <v>3193</v>
      </c>
      <c r="E35" s="78">
        <f>E36</f>
        <v>3193</v>
      </c>
      <c r="F35" s="78">
        <f>F36</f>
        <v>895.2</v>
      </c>
      <c r="G35" s="78">
        <f>G36</f>
        <v>895.2</v>
      </c>
      <c r="H35" s="79">
        <f t="shared" si="2"/>
        <v>100</v>
      </c>
      <c r="I35" s="78">
        <f t="shared" si="3"/>
        <v>0</v>
      </c>
    </row>
    <row r="36" spans="1:9" ht="47.25" x14ac:dyDescent="0.2">
      <c r="A36" s="89" t="s">
        <v>445</v>
      </c>
      <c r="B36" s="95" t="s">
        <v>80</v>
      </c>
      <c r="C36" s="94" t="s">
        <v>81</v>
      </c>
      <c r="D36" s="78">
        <f>'[1]2020'!F49</f>
        <v>3193</v>
      </c>
      <c r="E36" s="78">
        <f>'[1]2020'!G49</f>
        <v>3193</v>
      </c>
      <c r="F36" s="78">
        <f>'приложение 3'!H53</f>
        <v>895.2</v>
      </c>
      <c r="G36" s="78">
        <f>'приложение 3'!I53</f>
        <v>895.2</v>
      </c>
      <c r="H36" s="79">
        <f t="shared" si="2"/>
        <v>100</v>
      </c>
      <c r="I36" s="78">
        <f t="shared" si="3"/>
        <v>0</v>
      </c>
    </row>
    <row r="37" spans="1:9" ht="60" x14ac:dyDescent="0.2">
      <c r="A37" s="89" t="s">
        <v>622</v>
      </c>
      <c r="B37" s="95"/>
      <c r="C37" s="166" t="s">
        <v>618</v>
      </c>
      <c r="D37" s="78" t="s">
        <v>539</v>
      </c>
      <c r="E37" s="78">
        <f>E38+E39</f>
        <v>2111</v>
      </c>
      <c r="F37" s="78">
        <f t="shared" ref="F37:G37" si="10">F38+F39</f>
        <v>2111</v>
      </c>
      <c r="G37" s="78">
        <f t="shared" si="10"/>
        <v>2111</v>
      </c>
      <c r="H37" s="79">
        <f t="shared" si="2"/>
        <v>100</v>
      </c>
      <c r="I37" s="78">
        <f t="shared" si="3"/>
        <v>0</v>
      </c>
    </row>
    <row r="38" spans="1:9" ht="94.5" x14ac:dyDescent="0.2">
      <c r="A38" s="89" t="s">
        <v>622</v>
      </c>
      <c r="B38" s="95" t="s">
        <v>9</v>
      </c>
      <c r="C38" s="102" t="s">
        <v>10</v>
      </c>
      <c r="D38" s="78" t="s">
        <v>539</v>
      </c>
      <c r="E38" s="78">
        <f>'приложение 3'!G55</f>
        <v>224.8</v>
      </c>
      <c r="F38" s="78">
        <f>'приложение 3'!H55</f>
        <v>224.8</v>
      </c>
      <c r="G38" s="78">
        <f>'приложение 3'!I55</f>
        <v>224.8</v>
      </c>
      <c r="H38" s="79">
        <f t="shared" si="2"/>
        <v>100</v>
      </c>
      <c r="I38" s="78">
        <f t="shared" si="3"/>
        <v>0</v>
      </c>
    </row>
    <row r="39" spans="1:9" ht="47.25" x14ac:dyDescent="0.2">
      <c r="A39" s="89" t="s">
        <v>622</v>
      </c>
      <c r="B39" s="95" t="s">
        <v>80</v>
      </c>
      <c r="C39" s="94" t="s">
        <v>81</v>
      </c>
      <c r="D39" s="78" t="s">
        <v>539</v>
      </c>
      <c r="E39" s="78">
        <f>'приложение 3'!G56</f>
        <v>1886.2</v>
      </c>
      <c r="F39" s="78">
        <f>'приложение 3'!H56</f>
        <v>1886.2</v>
      </c>
      <c r="G39" s="78">
        <f>'приложение 3'!I56</f>
        <v>1886.2</v>
      </c>
      <c r="H39" s="79">
        <f t="shared" si="2"/>
        <v>100</v>
      </c>
      <c r="I39" s="78">
        <f t="shared" si="3"/>
        <v>0</v>
      </c>
    </row>
    <row r="40" spans="1:9" ht="47.25" x14ac:dyDescent="0.25">
      <c r="A40" s="111" t="s">
        <v>447</v>
      </c>
      <c r="B40" s="112"/>
      <c r="C40" s="113" t="s">
        <v>437</v>
      </c>
      <c r="D40" s="78">
        <f>D41+D42+D44+D43</f>
        <v>147695.5</v>
      </c>
      <c r="E40" s="78">
        <f>E41+E42+E44+E43</f>
        <v>155406.90000000002</v>
      </c>
      <c r="F40" s="78">
        <f>F41+F42+F44+F43</f>
        <v>91311.3</v>
      </c>
      <c r="G40" s="78">
        <f>G41+G42+G44+G43</f>
        <v>88689.7</v>
      </c>
      <c r="H40" s="79">
        <f t="shared" si="2"/>
        <v>97.128942420050961</v>
      </c>
      <c r="I40" s="78">
        <f t="shared" si="3"/>
        <v>-2621.6000000000058</v>
      </c>
    </row>
    <row r="41" spans="1:9" ht="94.5" x14ac:dyDescent="0.2">
      <c r="A41" s="93" t="s">
        <v>447</v>
      </c>
      <c r="B41" s="86" t="s">
        <v>9</v>
      </c>
      <c r="C41" s="102" t="s">
        <v>10</v>
      </c>
      <c r="D41" s="78">
        <f>'[1]2020'!F51</f>
        <v>16883.599999999999</v>
      </c>
      <c r="E41" s="78">
        <f>'приложение 3'!G58</f>
        <v>16883.599999999999</v>
      </c>
      <c r="F41" s="78">
        <f>'приложение 3'!H58</f>
        <v>9947</v>
      </c>
      <c r="G41" s="78">
        <f>'приложение 3'!I58</f>
        <v>9103.2999999999993</v>
      </c>
      <c r="H41" s="79">
        <f t="shared" si="2"/>
        <v>91.518045641902063</v>
      </c>
      <c r="I41" s="78">
        <f t="shared" si="3"/>
        <v>-843.70000000000073</v>
      </c>
    </row>
    <row r="42" spans="1:9" ht="47.25" x14ac:dyDescent="0.2">
      <c r="A42" s="93" t="s">
        <v>447</v>
      </c>
      <c r="B42" s="89" t="s">
        <v>11</v>
      </c>
      <c r="C42" s="90" t="s">
        <v>12</v>
      </c>
      <c r="D42" s="78">
        <f>'[1]2020'!F52</f>
        <v>81.7</v>
      </c>
      <c r="E42" s="78">
        <f>'приложение 3'!G59</f>
        <v>81.599999999999994</v>
      </c>
      <c r="F42" s="78">
        <f>'приложение 3'!H59</f>
        <v>66.7</v>
      </c>
      <c r="G42" s="78">
        <f>'приложение 3'!I59</f>
        <v>22.4</v>
      </c>
      <c r="H42" s="79">
        <f t="shared" si="2"/>
        <v>33.583208395802096</v>
      </c>
      <c r="I42" s="78">
        <f t="shared" si="3"/>
        <v>-44.300000000000004</v>
      </c>
    </row>
    <row r="43" spans="1:9" ht="31.5" x14ac:dyDescent="0.2">
      <c r="A43" s="93" t="s">
        <v>447</v>
      </c>
      <c r="B43" s="89">
        <v>300</v>
      </c>
      <c r="C43" s="92" t="s">
        <v>363</v>
      </c>
      <c r="D43" s="78">
        <f>'[1]2020'!F119</f>
        <v>1412.9</v>
      </c>
      <c r="E43" s="78">
        <f>'приложение 3'!G127</f>
        <v>1432.7</v>
      </c>
      <c r="F43" s="78">
        <f>'приложение 3'!H127</f>
        <v>19.8</v>
      </c>
      <c r="G43" s="78">
        <f>'приложение 3'!I127</f>
        <v>19.8</v>
      </c>
      <c r="H43" s="79">
        <f t="shared" si="2"/>
        <v>100</v>
      </c>
      <c r="I43" s="78">
        <f t="shared" si="3"/>
        <v>0</v>
      </c>
    </row>
    <row r="44" spans="1:9" ht="47.25" x14ac:dyDescent="0.2">
      <c r="A44" s="93" t="s">
        <v>447</v>
      </c>
      <c r="B44" s="86" t="s">
        <v>80</v>
      </c>
      <c r="C44" s="94" t="s">
        <v>81</v>
      </c>
      <c r="D44" s="78">
        <f>'[1]2020'!F120+'[1]2020'!F53</f>
        <v>129317.3</v>
      </c>
      <c r="E44" s="78">
        <f>'приложение 3'!G60+'приложение 3'!G128</f>
        <v>137009</v>
      </c>
      <c r="F44" s="78">
        <f>'приложение 3'!H60+'приложение 3'!H128</f>
        <v>81277.8</v>
      </c>
      <c r="G44" s="78">
        <f>'приложение 3'!I60+'приложение 3'!I128</f>
        <v>79544.2</v>
      </c>
      <c r="H44" s="79">
        <f t="shared" si="2"/>
        <v>97.867068252339493</v>
      </c>
      <c r="I44" s="78">
        <f t="shared" si="3"/>
        <v>-1733.6000000000058</v>
      </c>
    </row>
    <row r="45" spans="1:9" ht="268.5" customHeight="1" x14ac:dyDescent="0.25">
      <c r="A45" s="93" t="s">
        <v>448</v>
      </c>
      <c r="B45" s="86"/>
      <c r="C45" s="114" t="s">
        <v>449</v>
      </c>
      <c r="D45" s="78">
        <f>D47+D48+D46</f>
        <v>4027.7999999999997</v>
      </c>
      <c r="E45" s="78">
        <f>E47+E48+E46</f>
        <v>4027.7999999999997</v>
      </c>
      <c r="F45" s="78">
        <f>F47+F48+F46</f>
        <v>1892.8999999999999</v>
      </c>
      <c r="G45" s="78">
        <f>G47+G48+G46</f>
        <v>1562.5</v>
      </c>
      <c r="H45" s="79">
        <f t="shared" si="2"/>
        <v>82.54530086111258</v>
      </c>
      <c r="I45" s="78">
        <f t="shared" si="3"/>
        <v>-330.39999999999986</v>
      </c>
    </row>
    <row r="46" spans="1:9" ht="94.5" x14ac:dyDescent="0.2">
      <c r="A46" s="93" t="s">
        <v>448</v>
      </c>
      <c r="B46" s="86" t="s">
        <v>9</v>
      </c>
      <c r="C46" s="97" t="s">
        <v>10</v>
      </c>
      <c r="D46" s="78">
        <f>'[1]2020'!F55</f>
        <v>9.1999999999999993</v>
      </c>
      <c r="E46" s="78">
        <f>'[1]2020'!G55</f>
        <v>9.1999999999999993</v>
      </c>
      <c r="F46" s="78">
        <f>'приложение 3'!H62</f>
        <v>2.6</v>
      </c>
      <c r="G46" s="78">
        <f>'приложение 3'!I62</f>
        <v>2.6</v>
      </c>
      <c r="H46" s="79">
        <f t="shared" si="2"/>
        <v>100</v>
      </c>
      <c r="I46" s="78">
        <f t="shared" si="3"/>
        <v>0</v>
      </c>
    </row>
    <row r="47" spans="1:9" ht="47.25" x14ac:dyDescent="0.2">
      <c r="A47" s="93" t="s">
        <v>448</v>
      </c>
      <c r="B47" s="86" t="s">
        <v>11</v>
      </c>
      <c r="C47" s="94" t="s">
        <v>12</v>
      </c>
      <c r="D47" s="78">
        <f>'[1]2020'!F56</f>
        <v>3888.5</v>
      </c>
      <c r="E47" s="78">
        <f>'[1]2020'!G56</f>
        <v>3888.5</v>
      </c>
      <c r="F47" s="78">
        <f>'приложение 3'!H63</f>
        <v>1825.2</v>
      </c>
      <c r="G47" s="78">
        <f>'приложение 3'!I63</f>
        <v>1495.7</v>
      </c>
      <c r="H47" s="79">
        <f t="shared" si="2"/>
        <v>81.947183870260801</v>
      </c>
      <c r="I47" s="78">
        <f t="shared" si="3"/>
        <v>-329.5</v>
      </c>
    </row>
    <row r="48" spans="1:9" ht="15.75" x14ac:dyDescent="0.2">
      <c r="A48" s="93" t="s">
        <v>448</v>
      </c>
      <c r="B48" s="86" t="s">
        <v>13</v>
      </c>
      <c r="C48" s="94" t="s">
        <v>14</v>
      </c>
      <c r="D48" s="78">
        <f>'[1]2020'!F57</f>
        <v>130.1</v>
      </c>
      <c r="E48" s="78">
        <f>'[1]2020'!G57</f>
        <v>130.1</v>
      </c>
      <c r="F48" s="78">
        <f>'приложение 3'!H64</f>
        <v>65.099999999999994</v>
      </c>
      <c r="G48" s="78">
        <f>'приложение 3'!I64</f>
        <v>64.2</v>
      </c>
      <c r="H48" s="79">
        <f t="shared" si="2"/>
        <v>98.617511520737338</v>
      </c>
      <c r="I48" s="78">
        <f t="shared" si="3"/>
        <v>-0.89999999999999147</v>
      </c>
    </row>
    <row r="49" spans="1:9" ht="31.5" x14ac:dyDescent="0.2">
      <c r="A49" s="93" t="s">
        <v>596</v>
      </c>
      <c r="B49" s="86"/>
      <c r="C49" s="103" t="s">
        <v>597</v>
      </c>
      <c r="D49" s="78" t="str">
        <f>D50</f>
        <v>-</v>
      </c>
      <c r="E49" s="78">
        <f>E50</f>
        <v>721.1</v>
      </c>
      <c r="F49" s="78">
        <f>F50</f>
        <v>721.1</v>
      </c>
      <c r="G49" s="78">
        <f>G50</f>
        <v>721.1</v>
      </c>
      <c r="H49" s="79">
        <f t="shared" si="2"/>
        <v>100</v>
      </c>
      <c r="I49" s="78">
        <f t="shared" si="3"/>
        <v>0</v>
      </c>
    </row>
    <row r="50" spans="1:9" ht="47.25" x14ac:dyDescent="0.2">
      <c r="A50" s="93" t="s">
        <v>596</v>
      </c>
      <c r="B50" s="86" t="s">
        <v>80</v>
      </c>
      <c r="C50" s="94" t="s">
        <v>600</v>
      </c>
      <c r="D50" s="78" t="str">
        <f>'[1]2020'!F146</f>
        <v>-</v>
      </c>
      <c r="E50" s="78">
        <f>'[1]2020'!G146</f>
        <v>721.1</v>
      </c>
      <c r="F50" s="78">
        <f>'[1]2020'!H146</f>
        <v>721.1</v>
      </c>
      <c r="G50" s="78">
        <f>'[1]2020'!I146</f>
        <v>721.1</v>
      </c>
      <c r="H50" s="79">
        <f t="shared" si="2"/>
        <v>100</v>
      </c>
      <c r="I50" s="78">
        <f t="shared" si="3"/>
        <v>0</v>
      </c>
    </row>
    <row r="51" spans="1:9" ht="47.25" x14ac:dyDescent="0.2">
      <c r="A51" s="93" t="s">
        <v>592</v>
      </c>
      <c r="B51" s="86"/>
      <c r="C51" s="104" t="s">
        <v>593</v>
      </c>
      <c r="D51" s="78" t="s">
        <v>539</v>
      </c>
      <c r="E51" s="78">
        <f t="shared" ref="E51:G52" si="11">E52</f>
        <v>5</v>
      </c>
      <c r="F51" s="78">
        <f t="shared" si="11"/>
        <v>5</v>
      </c>
      <c r="G51" s="78">
        <f t="shared" si="11"/>
        <v>5</v>
      </c>
      <c r="H51" s="79">
        <f t="shared" si="2"/>
        <v>100</v>
      </c>
      <c r="I51" s="78">
        <f t="shared" si="3"/>
        <v>0</v>
      </c>
    </row>
    <row r="52" spans="1:9" ht="47.25" x14ac:dyDescent="0.2">
      <c r="A52" s="93" t="s">
        <v>594</v>
      </c>
      <c r="B52" s="86"/>
      <c r="C52" s="104" t="s">
        <v>595</v>
      </c>
      <c r="D52" s="78" t="s">
        <v>539</v>
      </c>
      <c r="E52" s="78">
        <f t="shared" si="11"/>
        <v>5</v>
      </c>
      <c r="F52" s="78">
        <f t="shared" si="11"/>
        <v>5</v>
      </c>
      <c r="G52" s="78">
        <f t="shared" si="11"/>
        <v>5</v>
      </c>
      <c r="H52" s="79">
        <f t="shared" si="2"/>
        <v>100</v>
      </c>
      <c r="I52" s="78">
        <f t="shared" si="3"/>
        <v>0</v>
      </c>
    </row>
    <row r="53" spans="1:9" ht="31.5" x14ac:dyDescent="0.2">
      <c r="A53" s="93" t="s">
        <v>594</v>
      </c>
      <c r="B53" s="86" t="s">
        <v>362</v>
      </c>
      <c r="C53" s="98" t="s">
        <v>363</v>
      </c>
      <c r="D53" s="78" t="s">
        <v>539</v>
      </c>
      <c r="E53" s="78">
        <f>'[1]2020'!G123</f>
        <v>5</v>
      </c>
      <c r="F53" s="78">
        <f>'[1]2020'!H123</f>
        <v>5</v>
      </c>
      <c r="G53" s="78">
        <f>'[1]2020'!I123</f>
        <v>5</v>
      </c>
      <c r="H53" s="79">
        <f t="shared" si="2"/>
        <v>100</v>
      </c>
      <c r="I53" s="78">
        <f t="shared" si="3"/>
        <v>0</v>
      </c>
    </row>
    <row r="54" spans="1:9" ht="94.5" x14ac:dyDescent="0.25">
      <c r="A54" s="111" t="s">
        <v>484</v>
      </c>
      <c r="B54" s="112"/>
      <c r="C54" s="113" t="s">
        <v>481</v>
      </c>
      <c r="D54" s="78">
        <f>D55</f>
        <v>4813.8</v>
      </c>
      <c r="E54" s="78">
        <f>E55</f>
        <v>4813.8</v>
      </c>
      <c r="F54" s="78">
        <f>F55</f>
        <v>3586</v>
      </c>
      <c r="G54" s="78">
        <f>G55</f>
        <v>2952.3</v>
      </c>
      <c r="H54" s="79">
        <f t="shared" si="2"/>
        <v>82.32849972113776</v>
      </c>
      <c r="I54" s="78">
        <f t="shared" si="3"/>
        <v>-633.69999999999982</v>
      </c>
    </row>
    <row r="55" spans="1:9" ht="126" x14ac:dyDescent="0.25">
      <c r="A55" s="111" t="s">
        <v>485</v>
      </c>
      <c r="B55" s="112"/>
      <c r="C55" s="114" t="s">
        <v>483</v>
      </c>
      <c r="D55" s="78">
        <f>D56+D57+D58</f>
        <v>4813.8</v>
      </c>
      <c r="E55" s="78">
        <f>E56+E57+E58</f>
        <v>4813.8</v>
      </c>
      <c r="F55" s="78">
        <f>F56+F57+F58</f>
        <v>3586</v>
      </c>
      <c r="G55" s="78">
        <f>G56+G57+G58</f>
        <v>2952.3</v>
      </c>
      <c r="H55" s="79">
        <f t="shared" si="2"/>
        <v>82.32849972113776</v>
      </c>
      <c r="I55" s="78">
        <f t="shared" si="3"/>
        <v>-633.69999999999982</v>
      </c>
    </row>
    <row r="56" spans="1:9" ht="94.5" x14ac:dyDescent="0.2">
      <c r="A56" s="93" t="s">
        <v>485</v>
      </c>
      <c r="B56" s="86" t="s">
        <v>9</v>
      </c>
      <c r="C56" s="94" t="s">
        <v>10</v>
      </c>
      <c r="D56" s="78">
        <f>'[1]2020'!F126</f>
        <v>469</v>
      </c>
      <c r="E56" s="78">
        <f>'[1]2020'!G126</f>
        <v>469</v>
      </c>
      <c r="F56" s="78">
        <f>'приложение 3'!H134</f>
        <v>355</v>
      </c>
      <c r="G56" s="78">
        <f>'приложение 3'!I134</f>
        <v>340.3</v>
      </c>
      <c r="H56" s="79">
        <f t="shared" si="2"/>
        <v>95.859154929577471</v>
      </c>
      <c r="I56" s="78">
        <f t="shared" si="3"/>
        <v>-14.699999999999989</v>
      </c>
    </row>
    <row r="57" spans="1:9" ht="31.5" x14ac:dyDescent="0.2">
      <c r="A57" s="93" t="s">
        <v>485</v>
      </c>
      <c r="B57" s="95">
        <v>300</v>
      </c>
      <c r="C57" s="94" t="s">
        <v>363</v>
      </c>
      <c r="D57" s="78">
        <f>'[1]2020'!F127</f>
        <v>1940.5</v>
      </c>
      <c r="E57" s="78">
        <f>'приложение 3'!G135</f>
        <v>1940.5</v>
      </c>
      <c r="F57" s="78">
        <f>'приложение 3'!H135</f>
        <v>1626</v>
      </c>
      <c r="G57" s="78">
        <f>'приложение 3'!I135</f>
        <v>1007</v>
      </c>
      <c r="H57" s="79">
        <f t="shared" si="2"/>
        <v>61.931119311193115</v>
      </c>
      <c r="I57" s="78">
        <f t="shared" si="3"/>
        <v>-619</v>
      </c>
    </row>
    <row r="58" spans="1:9" ht="47.25" x14ac:dyDescent="0.2">
      <c r="A58" s="93" t="s">
        <v>485</v>
      </c>
      <c r="B58" s="95" t="s">
        <v>80</v>
      </c>
      <c r="C58" s="94" t="s">
        <v>600</v>
      </c>
      <c r="D58" s="78">
        <f>'[1]2020'!F128</f>
        <v>2404.3000000000002</v>
      </c>
      <c r="E58" s="78">
        <f>'[1]2020'!G128</f>
        <v>2404.3000000000002</v>
      </c>
      <c r="F58" s="78">
        <f>'приложение 3'!H136</f>
        <v>1605</v>
      </c>
      <c r="G58" s="78">
        <f>'приложение 3'!I136</f>
        <v>1605</v>
      </c>
      <c r="H58" s="79">
        <f t="shared" si="2"/>
        <v>100</v>
      </c>
      <c r="I58" s="78">
        <f t="shared" si="3"/>
        <v>0</v>
      </c>
    </row>
    <row r="59" spans="1:9" ht="47.25" x14ac:dyDescent="0.25">
      <c r="A59" s="111" t="s">
        <v>452</v>
      </c>
      <c r="B59" s="112"/>
      <c r="C59" s="113" t="s">
        <v>453</v>
      </c>
      <c r="D59" s="105">
        <f>D60+D66+D63</f>
        <v>25897</v>
      </c>
      <c r="E59" s="105">
        <f>E60+E66+E63</f>
        <v>25897</v>
      </c>
      <c r="F59" s="105">
        <f>F60+F66+F63</f>
        <v>13016.4</v>
      </c>
      <c r="G59" s="105">
        <f>G60+G66+G63</f>
        <v>13011.1</v>
      </c>
      <c r="H59" s="79">
        <f t="shared" si="2"/>
        <v>99.959282136381802</v>
      </c>
      <c r="I59" s="78">
        <f t="shared" si="3"/>
        <v>-5.2999999999992724</v>
      </c>
    </row>
    <row r="60" spans="1:9" ht="43.5" customHeight="1" x14ac:dyDescent="0.25">
      <c r="A60" s="111" t="s">
        <v>454</v>
      </c>
      <c r="B60" s="112"/>
      <c r="C60" s="113" t="s">
        <v>105</v>
      </c>
      <c r="D60" s="78">
        <f t="shared" ref="D60:G61" si="12">D61</f>
        <v>25342</v>
      </c>
      <c r="E60" s="78">
        <f t="shared" si="12"/>
        <v>25342</v>
      </c>
      <c r="F60" s="78">
        <f t="shared" si="12"/>
        <v>12668.9</v>
      </c>
      <c r="G60" s="78">
        <f t="shared" si="12"/>
        <v>12668.9</v>
      </c>
      <c r="H60" s="79">
        <f t="shared" si="2"/>
        <v>100</v>
      </c>
      <c r="I60" s="78">
        <f t="shared" si="3"/>
        <v>0</v>
      </c>
    </row>
    <row r="61" spans="1:9" ht="31.5" x14ac:dyDescent="0.2">
      <c r="A61" s="93" t="s">
        <v>455</v>
      </c>
      <c r="B61" s="95"/>
      <c r="C61" s="94" t="s">
        <v>456</v>
      </c>
      <c r="D61" s="78">
        <f t="shared" si="12"/>
        <v>25342</v>
      </c>
      <c r="E61" s="78">
        <f t="shared" si="12"/>
        <v>25342</v>
      </c>
      <c r="F61" s="78">
        <f t="shared" si="12"/>
        <v>12668.9</v>
      </c>
      <c r="G61" s="78">
        <f t="shared" si="12"/>
        <v>12668.9</v>
      </c>
      <c r="H61" s="79">
        <f t="shared" si="2"/>
        <v>100</v>
      </c>
      <c r="I61" s="78">
        <f t="shared" si="3"/>
        <v>0</v>
      </c>
    </row>
    <row r="62" spans="1:9" ht="47.25" x14ac:dyDescent="0.2">
      <c r="A62" s="93" t="s">
        <v>455</v>
      </c>
      <c r="B62" s="95" t="s">
        <v>80</v>
      </c>
      <c r="C62" s="94" t="s">
        <v>600</v>
      </c>
      <c r="D62" s="78">
        <f>'[1]2020'!F71</f>
        <v>25342</v>
      </c>
      <c r="E62" s="78">
        <f>'[1]2020'!G71</f>
        <v>25342</v>
      </c>
      <c r="F62" s="78">
        <f>'приложение 3'!H78</f>
        <v>12668.9</v>
      </c>
      <c r="G62" s="78">
        <f>'приложение 3'!I78</f>
        <v>12668.9</v>
      </c>
      <c r="H62" s="79">
        <f t="shared" si="2"/>
        <v>100</v>
      </c>
      <c r="I62" s="78">
        <f t="shared" si="3"/>
        <v>0</v>
      </c>
    </row>
    <row r="63" spans="1:9" ht="63" x14ac:dyDescent="0.2">
      <c r="A63" s="93" t="s">
        <v>457</v>
      </c>
      <c r="B63" s="95"/>
      <c r="C63" s="106" t="s">
        <v>458</v>
      </c>
      <c r="D63" s="78">
        <f t="shared" ref="D63:G64" si="13">D64</f>
        <v>120</v>
      </c>
      <c r="E63" s="78">
        <f t="shared" si="13"/>
        <v>120</v>
      </c>
      <c r="F63" s="78">
        <f t="shared" si="13"/>
        <v>75</v>
      </c>
      <c r="G63" s="78">
        <f t="shared" si="13"/>
        <v>75</v>
      </c>
      <c r="H63" s="79">
        <f t="shared" si="2"/>
        <v>100</v>
      </c>
      <c r="I63" s="78">
        <f t="shared" si="3"/>
        <v>0</v>
      </c>
    </row>
    <row r="64" spans="1:9" ht="47.25" x14ac:dyDescent="0.2">
      <c r="A64" s="93" t="s">
        <v>459</v>
      </c>
      <c r="B64" s="95"/>
      <c r="C64" s="107" t="s">
        <v>460</v>
      </c>
      <c r="D64" s="78">
        <f t="shared" si="13"/>
        <v>120</v>
      </c>
      <c r="E64" s="78">
        <f t="shared" si="13"/>
        <v>120</v>
      </c>
      <c r="F64" s="78">
        <f t="shared" si="13"/>
        <v>75</v>
      </c>
      <c r="G64" s="78">
        <f t="shared" si="13"/>
        <v>75</v>
      </c>
      <c r="H64" s="79">
        <f t="shared" si="2"/>
        <v>100</v>
      </c>
      <c r="I64" s="78">
        <f t="shared" si="3"/>
        <v>0</v>
      </c>
    </row>
    <row r="65" spans="1:9" ht="47.25" x14ac:dyDescent="0.2">
      <c r="A65" s="93" t="s">
        <v>459</v>
      </c>
      <c r="B65" s="95" t="s">
        <v>80</v>
      </c>
      <c r="C65" s="97" t="s">
        <v>81</v>
      </c>
      <c r="D65" s="78">
        <f>'[1]2020'!F74</f>
        <v>120</v>
      </c>
      <c r="E65" s="78">
        <f>'[1]2020'!G74</f>
        <v>120</v>
      </c>
      <c r="F65" s="78">
        <f>'приложение 3'!H81</f>
        <v>75</v>
      </c>
      <c r="G65" s="78">
        <f>'приложение 3'!I81</f>
        <v>75</v>
      </c>
      <c r="H65" s="79">
        <f t="shared" si="2"/>
        <v>100</v>
      </c>
      <c r="I65" s="78">
        <f t="shared" si="3"/>
        <v>0</v>
      </c>
    </row>
    <row r="66" spans="1:9" ht="94.5" x14ac:dyDescent="0.2">
      <c r="A66" s="93" t="s">
        <v>486</v>
      </c>
      <c r="B66" s="86"/>
      <c r="C66" s="94" t="s">
        <v>481</v>
      </c>
      <c r="D66" s="78">
        <f>D67</f>
        <v>435</v>
      </c>
      <c r="E66" s="78">
        <f>E67</f>
        <v>435</v>
      </c>
      <c r="F66" s="78">
        <f>F67</f>
        <v>272.5</v>
      </c>
      <c r="G66" s="78">
        <f>G67</f>
        <v>267.2</v>
      </c>
      <c r="H66" s="79">
        <f t="shared" si="2"/>
        <v>98.055045871559628</v>
      </c>
      <c r="I66" s="78">
        <f t="shared" si="3"/>
        <v>-5.3000000000000114</v>
      </c>
    </row>
    <row r="67" spans="1:9" ht="126" x14ac:dyDescent="0.2">
      <c r="A67" s="93" t="s">
        <v>487</v>
      </c>
      <c r="B67" s="93"/>
      <c r="C67" s="94" t="s">
        <v>483</v>
      </c>
      <c r="D67" s="78">
        <f>D68+D69</f>
        <v>435</v>
      </c>
      <c r="E67" s="78">
        <f>E68+E69</f>
        <v>435</v>
      </c>
      <c r="F67" s="78">
        <f>F68+F69</f>
        <v>272.5</v>
      </c>
      <c r="G67" s="78">
        <f>G68+G69</f>
        <v>267.2</v>
      </c>
      <c r="H67" s="79">
        <f t="shared" si="2"/>
        <v>98.055045871559628</v>
      </c>
      <c r="I67" s="78">
        <f t="shared" si="3"/>
        <v>-5.3000000000000114</v>
      </c>
    </row>
    <row r="68" spans="1:9" ht="31.5" x14ac:dyDescent="0.2">
      <c r="A68" s="93" t="s">
        <v>487</v>
      </c>
      <c r="B68" s="86">
        <v>300</v>
      </c>
      <c r="C68" s="108" t="s">
        <v>363</v>
      </c>
      <c r="D68" s="78">
        <f>'[1]2020'!F132</f>
        <v>25</v>
      </c>
      <c r="E68" s="78">
        <f>'[1]2020'!G132</f>
        <v>25</v>
      </c>
      <c r="F68" s="78">
        <f>'приложение 3'!H140</f>
        <v>16.5</v>
      </c>
      <c r="G68" s="78">
        <f>'приложение 3'!I140</f>
        <v>11.2</v>
      </c>
      <c r="H68" s="79">
        <f t="shared" si="2"/>
        <v>67.878787878787875</v>
      </c>
      <c r="I68" s="78">
        <f t="shared" si="3"/>
        <v>-5.3000000000000007</v>
      </c>
    </row>
    <row r="69" spans="1:9" ht="47.25" x14ac:dyDescent="0.2">
      <c r="A69" s="93" t="s">
        <v>487</v>
      </c>
      <c r="B69" s="86" t="s">
        <v>80</v>
      </c>
      <c r="C69" s="94" t="s">
        <v>600</v>
      </c>
      <c r="D69" s="78">
        <f>'[1]2020'!F133</f>
        <v>410</v>
      </c>
      <c r="E69" s="78">
        <f>'[1]2020'!G133</f>
        <v>410</v>
      </c>
      <c r="F69" s="78">
        <f>'приложение 3'!H141</f>
        <v>256</v>
      </c>
      <c r="G69" s="78">
        <f>'приложение 3'!I141</f>
        <v>256</v>
      </c>
      <c r="H69" s="79">
        <f t="shared" si="2"/>
        <v>100</v>
      </c>
      <c r="I69" s="78">
        <f t="shared" si="3"/>
        <v>0</v>
      </c>
    </row>
    <row r="70" spans="1:9" ht="68.25" customHeight="1" x14ac:dyDescent="0.25">
      <c r="A70" s="111" t="s">
        <v>471</v>
      </c>
      <c r="B70" s="112"/>
      <c r="C70" s="113" t="s">
        <v>472</v>
      </c>
      <c r="D70" s="78">
        <f>D71+D75</f>
        <v>12404.199999999999</v>
      </c>
      <c r="E70" s="105">
        <f>E71+E75</f>
        <v>12404.3</v>
      </c>
      <c r="F70" s="105">
        <f>F71+F75</f>
        <v>5663.2</v>
      </c>
      <c r="G70" s="105">
        <f>G71+G75</f>
        <v>5642.4000000000005</v>
      </c>
      <c r="H70" s="79">
        <f t="shared" si="2"/>
        <v>99.632716485379305</v>
      </c>
      <c r="I70" s="78">
        <f t="shared" si="3"/>
        <v>-20.799999999999272</v>
      </c>
    </row>
    <row r="71" spans="1:9" ht="63" x14ac:dyDescent="0.25">
      <c r="A71" s="111" t="s">
        <v>473</v>
      </c>
      <c r="B71" s="112"/>
      <c r="C71" s="113" t="s">
        <v>474</v>
      </c>
      <c r="D71" s="78">
        <f>D72</f>
        <v>3573.5</v>
      </c>
      <c r="E71" s="78">
        <f>E72</f>
        <v>3573.5</v>
      </c>
      <c r="F71" s="78">
        <f>F72</f>
        <v>1605.3</v>
      </c>
      <c r="G71" s="78">
        <f>G72</f>
        <v>1605.3</v>
      </c>
      <c r="H71" s="79">
        <f t="shared" si="2"/>
        <v>100</v>
      </c>
      <c r="I71" s="78">
        <f t="shared" si="3"/>
        <v>0</v>
      </c>
    </row>
    <row r="72" spans="1:9" ht="31.5" x14ac:dyDescent="0.25">
      <c r="A72" s="111" t="s">
        <v>475</v>
      </c>
      <c r="B72" s="112"/>
      <c r="C72" s="113" t="s">
        <v>8</v>
      </c>
      <c r="D72" s="78">
        <f>D73+D74</f>
        <v>3573.5</v>
      </c>
      <c r="E72" s="78">
        <f>E73+E74</f>
        <v>3573.5</v>
      </c>
      <c r="F72" s="78">
        <f>F73+F74</f>
        <v>1605.3</v>
      </c>
      <c r="G72" s="78">
        <f>G73+G74</f>
        <v>1605.3</v>
      </c>
      <c r="H72" s="79">
        <f t="shared" si="2"/>
        <v>100</v>
      </c>
      <c r="I72" s="78">
        <f t="shared" si="3"/>
        <v>0</v>
      </c>
    </row>
    <row r="73" spans="1:9" ht="94.5" x14ac:dyDescent="0.2">
      <c r="A73" s="109" t="s">
        <v>475</v>
      </c>
      <c r="B73" s="93" t="s">
        <v>9</v>
      </c>
      <c r="C73" s="87" t="s">
        <v>10</v>
      </c>
      <c r="D73" s="78">
        <f>'[1]2020'!F94</f>
        <v>3040.4</v>
      </c>
      <c r="E73" s="78">
        <f>'[1]2020'!G94</f>
        <v>3040.4</v>
      </c>
      <c r="F73" s="78">
        <f>'приложение 3'!H101</f>
        <v>1399.3</v>
      </c>
      <c r="G73" s="78">
        <f>'приложение 3'!I101</f>
        <v>1399.3</v>
      </c>
      <c r="H73" s="79">
        <f t="shared" si="2"/>
        <v>100</v>
      </c>
      <c r="I73" s="78">
        <f t="shared" si="3"/>
        <v>0</v>
      </c>
    </row>
    <row r="74" spans="1:9" ht="47.25" x14ac:dyDescent="0.2">
      <c r="A74" s="109" t="s">
        <v>475</v>
      </c>
      <c r="B74" s="89" t="s">
        <v>11</v>
      </c>
      <c r="C74" s="101" t="s">
        <v>12</v>
      </c>
      <c r="D74" s="78">
        <f>'[1]2020'!F95</f>
        <v>533.1</v>
      </c>
      <c r="E74" s="78">
        <f>'[1]2020'!G95</f>
        <v>533.1</v>
      </c>
      <c r="F74" s="78">
        <f>'приложение 3'!H102</f>
        <v>206</v>
      </c>
      <c r="G74" s="78">
        <f>'приложение 3'!I102</f>
        <v>206</v>
      </c>
      <c r="H74" s="79">
        <f t="shared" si="2"/>
        <v>100</v>
      </c>
      <c r="I74" s="78">
        <f t="shared" si="3"/>
        <v>0</v>
      </c>
    </row>
    <row r="75" spans="1:9" ht="47.25" x14ac:dyDescent="0.25">
      <c r="A75" s="111" t="s">
        <v>476</v>
      </c>
      <c r="B75" s="112"/>
      <c r="C75" s="113" t="s">
        <v>105</v>
      </c>
      <c r="D75" s="78">
        <f>D76+D81</f>
        <v>8830.6999999999989</v>
      </c>
      <c r="E75" s="78">
        <f>E76+E81</f>
        <v>8830.7999999999993</v>
      </c>
      <c r="F75" s="78">
        <f>F76+F81</f>
        <v>4057.9</v>
      </c>
      <c r="G75" s="78">
        <f>G76+G81</f>
        <v>4037.1000000000004</v>
      </c>
      <c r="H75" s="79">
        <f t="shared" si="2"/>
        <v>99.487419601271597</v>
      </c>
      <c r="I75" s="78">
        <f t="shared" si="3"/>
        <v>-20.799999999999727</v>
      </c>
    </row>
    <row r="76" spans="1:9" ht="63" x14ac:dyDescent="0.25">
      <c r="A76" s="111" t="s">
        <v>477</v>
      </c>
      <c r="B76" s="112"/>
      <c r="C76" s="113" t="s">
        <v>478</v>
      </c>
      <c r="D76" s="78">
        <f>D77+D78+D80</f>
        <v>8693.6999999999989</v>
      </c>
      <c r="E76" s="78">
        <f>E77+E78+E80+E79</f>
        <v>8693.7999999999993</v>
      </c>
      <c r="F76" s="78">
        <f t="shared" ref="F76:G76" si="14">F77+F78+F80+F79</f>
        <v>3991.2000000000003</v>
      </c>
      <c r="G76" s="78">
        <f t="shared" si="14"/>
        <v>3991.2000000000003</v>
      </c>
      <c r="H76" s="79">
        <f t="shared" si="2"/>
        <v>100</v>
      </c>
      <c r="I76" s="78">
        <f t="shared" si="3"/>
        <v>0</v>
      </c>
    </row>
    <row r="77" spans="1:9" ht="94.5" x14ac:dyDescent="0.2">
      <c r="A77" s="109" t="s">
        <v>477</v>
      </c>
      <c r="B77" s="86" t="s">
        <v>9</v>
      </c>
      <c r="C77" s="94" t="s">
        <v>10</v>
      </c>
      <c r="D77" s="78">
        <f>'[1]2020'!F98</f>
        <v>7954.9</v>
      </c>
      <c r="E77" s="78">
        <f>'приложение 3'!G105</f>
        <v>7954.2</v>
      </c>
      <c r="F77" s="78">
        <f>'приложение 3'!H105</f>
        <v>3767.9</v>
      </c>
      <c r="G77" s="78">
        <f>'приложение 3'!I105</f>
        <v>3767.9</v>
      </c>
      <c r="H77" s="79">
        <f t="shared" si="2"/>
        <v>100</v>
      </c>
      <c r="I77" s="78">
        <f t="shared" si="3"/>
        <v>0</v>
      </c>
    </row>
    <row r="78" spans="1:9" ht="47.25" x14ac:dyDescent="0.2">
      <c r="A78" s="109" t="s">
        <v>477</v>
      </c>
      <c r="B78" s="86" t="s">
        <v>11</v>
      </c>
      <c r="C78" s="102" t="s">
        <v>12</v>
      </c>
      <c r="D78" s="78">
        <f>'[1]2020'!F99</f>
        <v>736.5</v>
      </c>
      <c r="E78" s="78">
        <f>'приложение 3'!G106</f>
        <v>736.5</v>
      </c>
      <c r="F78" s="78">
        <f>'приложение 3'!H106</f>
        <v>221.3</v>
      </c>
      <c r="G78" s="78">
        <f>'приложение 3'!I106</f>
        <v>221.3</v>
      </c>
      <c r="H78" s="79">
        <f t="shared" si="2"/>
        <v>100</v>
      </c>
      <c r="I78" s="78">
        <f t="shared" si="3"/>
        <v>0</v>
      </c>
    </row>
    <row r="79" spans="1:9" ht="31.5" x14ac:dyDescent="0.2">
      <c r="A79" s="109" t="s">
        <v>477</v>
      </c>
      <c r="B79" s="86" t="s">
        <v>362</v>
      </c>
      <c r="C79" s="101" t="s">
        <v>363</v>
      </c>
      <c r="D79" s="78"/>
      <c r="E79" s="78">
        <f>'приложение 3'!G107</f>
        <v>0.8</v>
      </c>
      <c r="F79" s="78">
        <f>'приложение 3'!H107</f>
        <v>0.8</v>
      </c>
      <c r="G79" s="78">
        <f>'приложение 3'!I107</f>
        <v>0.8</v>
      </c>
      <c r="H79" s="79">
        <f t="shared" si="2"/>
        <v>100</v>
      </c>
      <c r="I79" s="78">
        <f t="shared" si="3"/>
        <v>0</v>
      </c>
    </row>
    <row r="80" spans="1:9" ht="15.75" x14ac:dyDescent="0.2">
      <c r="A80" s="109" t="s">
        <v>477</v>
      </c>
      <c r="B80" s="89" t="s">
        <v>13</v>
      </c>
      <c r="C80" s="101" t="s">
        <v>14</v>
      </c>
      <c r="D80" s="78">
        <f>'[1]2020'!F100</f>
        <v>2.2999999999999998</v>
      </c>
      <c r="E80" s="78">
        <f>'[1]2020'!G100</f>
        <v>2.2999999999999998</v>
      </c>
      <c r="F80" s="78">
        <f>'приложение 3'!H108</f>
        <v>1.2</v>
      </c>
      <c r="G80" s="78">
        <f>'приложение 3'!I108</f>
        <v>1.2</v>
      </c>
      <c r="H80" s="79">
        <f t="shared" si="2"/>
        <v>100</v>
      </c>
      <c r="I80" s="78">
        <f t="shared" si="3"/>
        <v>0</v>
      </c>
    </row>
    <row r="81" spans="1:9" ht="47.25" x14ac:dyDescent="0.2">
      <c r="A81" s="89" t="s">
        <v>479</v>
      </c>
      <c r="B81" s="93"/>
      <c r="C81" s="101" t="s">
        <v>437</v>
      </c>
      <c r="D81" s="78">
        <f>D82+D83</f>
        <v>137</v>
      </c>
      <c r="E81" s="78">
        <f>E82+E83</f>
        <v>137</v>
      </c>
      <c r="F81" s="78">
        <f>F82+F83</f>
        <v>66.7</v>
      </c>
      <c r="G81" s="78">
        <f>G82+G83</f>
        <v>45.9</v>
      </c>
      <c r="H81" s="79">
        <f t="shared" si="2"/>
        <v>68.815592203898049</v>
      </c>
      <c r="I81" s="78">
        <f t="shared" si="3"/>
        <v>-20.800000000000004</v>
      </c>
    </row>
    <row r="82" spans="1:9" ht="94.5" x14ac:dyDescent="0.2">
      <c r="A82" s="89" t="s">
        <v>479</v>
      </c>
      <c r="B82" s="95" t="s">
        <v>9</v>
      </c>
      <c r="C82" s="94" t="s">
        <v>10</v>
      </c>
      <c r="D82" s="78">
        <f>'[1]2020'!F102</f>
        <v>133.30000000000001</v>
      </c>
      <c r="E82" s="78">
        <f>'[1]2020'!G102</f>
        <v>133.30000000000001</v>
      </c>
      <c r="F82" s="78">
        <f>'приложение 3'!H110</f>
        <v>66.7</v>
      </c>
      <c r="G82" s="78">
        <f>'приложение 3'!I110</f>
        <v>45.9</v>
      </c>
      <c r="H82" s="79">
        <f t="shared" si="2"/>
        <v>68.815592203898049</v>
      </c>
      <c r="I82" s="78">
        <f t="shared" si="3"/>
        <v>-20.800000000000004</v>
      </c>
    </row>
    <row r="83" spans="1:9" ht="47.25" x14ac:dyDescent="0.2">
      <c r="A83" s="89" t="s">
        <v>479</v>
      </c>
      <c r="B83" s="93" t="s">
        <v>11</v>
      </c>
      <c r="C83" s="87" t="s">
        <v>12</v>
      </c>
      <c r="D83" s="78">
        <f>'[1]2020'!F103</f>
        <v>3.7</v>
      </c>
      <c r="E83" s="78">
        <f>'[1]2020'!G103</f>
        <v>3.7</v>
      </c>
      <c r="F83" s="78">
        <f>'приложение 3'!H111</f>
        <v>0</v>
      </c>
      <c r="G83" s="78">
        <f>'[1]2020'!I103</f>
        <v>0</v>
      </c>
      <c r="H83" s="79">
        <v>0</v>
      </c>
      <c r="I83" s="78">
        <f t="shared" si="3"/>
        <v>0</v>
      </c>
    </row>
    <row r="84" spans="1:9" ht="60" customHeight="1" x14ac:dyDescent="0.25">
      <c r="A84" s="111" t="s">
        <v>461</v>
      </c>
      <c r="B84" s="112"/>
      <c r="C84" s="113" t="s">
        <v>462</v>
      </c>
      <c r="D84" s="78">
        <f>D85</f>
        <v>7550.7</v>
      </c>
      <c r="E84" s="105">
        <f>E85</f>
        <v>7130.7</v>
      </c>
      <c r="F84" s="105">
        <f>F85</f>
        <v>4920.6000000000004</v>
      </c>
      <c r="G84" s="105">
        <f>G85</f>
        <v>308.5</v>
      </c>
      <c r="H84" s="79">
        <f t="shared" si="2"/>
        <v>6.2695606226882905</v>
      </c>
      <c r="I84" s="78">
        <f t="shared" si="3"/>
        <v>-4612.1000000000004</v>
      </c>
    </row>
    <row r="85" spans="1:9" ht="47.25" x14ac:dyDescent="0.25">
      <c r="A85" s="111" t="s">
        <v>463</v>
      </c>
      <c r="B85" s="112"/>
      <c r="C85" s="113" t="s">
        <v>464</v>
      </c>
      <c r="D85" s="78">
        <f>D86+D88</f>
        <v>7550.7</v>
      </c>
      <c r="E85" s="78">
        <f>E86+E88</f>
        <v>7130.7</v>
      </c>
      <c r="F85" s="78">
        <f>F86+F88</f>
        <v>4920.6000000000004</v>
      </c>
      <c r="G85" s="78">
        <f>G86+G88</f>
        <v>308.5</v>
      </c>
      <c r="H85" s="79">
        <f t="shared" si="2"/>
        <v>6.2695606226882905</v>
      </c>
      <c r="I85" s="78">
        <f t="shared" si="3"/>
        <v>-4612.1000000000004</v>
      </c>
    </row>
    <row r="86" spans="1:9" ht="31.5" x14ac:dyDescent="0.25">
      <c r="A86" s="111" t="s">
        <v>465</v>
      </c>
      <c r="B86" s="112"/>
      <c r="C86" s="113" t="s">
        <v>466</v>
      </c>
      <c r="D86" s="78">
        <f>D87</f>
        <v>1322.8</v>
      </c>
      <c r="E86" s="78">
        <f>E87</f>
        <v>902.8</v>
      </c>
      <c r="F86" s="78">
        <f>F87</f>
        <v>80.599999999999994</v>
      </c>
      <c r="G86" s="78">
        <f>G87</f>
        <v>72.400000000000006</v>
      </c>
      <c r="H86" s="79">
        <f t="shared" si="2"/>
        <v>89.82630272952855</v>
      </c>
      <c r="I86" s="78">
        <f t="shared" ref="I86:I152" si="15">G86-F86</f>
        <v>-8.1999999999999886</v>
      </c>
    </row>
    <row r="87" spans="1:9" ht="47.25" x14ac:dyDescent="0.2">
      <c r="A87" s="85"/>
      <c r="B87" s="86" t="s">
        <v>80</v>
      </c>
      <c r="C87" s="110" t="s">
        <v>81</v>
      </c>
      <c r="D87" s="78">
        <f>'[1]2020'!F83</f>
        <v>1322.8</v>
      </c>
      <c r="E87" s="78">
        <f>'приложение 3'!G90</f>
        <v>902.8</v>
      </c>
      <c r="F87" s="78">
        <f>'приложение 3'!H90</f>
        <v>80.599999999999994</v>
      </c>
      <c r="G87" s="78">
        <f>'приложение 3'!I90</f>
        <v>72.400000000000006</v>
      </c>
      <c r="H87" s="79">
        <f t="shared" ref="H87" si="16">G87/F87*100</f>
        <v>89.82630272952855</v>
      </c>
      <c r="I87" s="78">
        <f t="shared" si="15"/>
        <v>-8.1999999999999886</v>
      </c>
    </row>
    <row r="88" spans="1:9" ht="31.5" x14ac:dyDescent="0.2">
      <c r="A88" s="85" t="s">
        <v>467</v>
      </c>
      <c r="B88" s="86"/>
      <c r="C88" s="110" t="s">
        <v>468</v>
      </c>
      <c r="D88" s="78">
        <f>D89+D90+D91+D92+D93</f>
        <v>6227.9</v>
      </c>
      <c r="E88" s="78">
        <f>E89+E90+E91+E92+E93</f>
        <v>6227.9</v>
      </c>
      <c r="F88" s="78">
        <f>F89+F90+F91+F92+F93</f>
        <v>4840</v>
      </c>
      <c r="G88" s="78">
        <f>G89+G90+G91+G92+G93</f>
        <v>236.1</v>
      </c>
      <c r="H88" s="79">
        <f t="shared" ref="H88:H150" si="17">G88/F88*100</f>
        <v>4.8780991735537187</v>
      </c>
      <c r="I88" s="78">
        <f t="shared" si="15"/>
        <v>-4603.8999999999996</v>
      </c>
    </row>
    <row r="89" spans="1:9" ht="94.5" x14ac:dyDescent="0.2">
      <c r="A89" s="85" t="s">
        <v>467</v>
      </c>
      <c r="B89" s="86" t="s">
        <v>9</v>
      </c>
      <c r="C89" s="110" t="s">
        <v>10</v>
      </c>
      <c r="D89" s="78">
        <f>'[1]2020'!F107</f>
        <v>186.8</v>
      </c>
      <c r="E89" s="78">
        <f>'приложение 3'!G115</f>
        <v>186.8</v>
      </c>
      <c r="F89" s="78">
        <f>'приложение 3'!H115</f>
        <v>0</v>
      </c>
      <c r="G89" s="78">
        <f>'приложение 3'!I115</f>
        <v>0</v>
      </c>
      <c r="H89" s="79">
        <v>0</v>
      </c>
      <c r="I89" s="78">
        <f t="shared" si="15"/>
        <v>0</v>
      </c>
    </row>
    <row r="90" spans="1:9" ht="47.25" x14ac:dyDescent="0.2">
      <c r="A90" s="85" t="s">
        <v>467</v>
      </c>
      <c r="B90" s="93" t="s">
        <v>11</v>
      </c>
      <c r="C90" s="101" t="s">
        <v>12</v>
      </c>
      <c r="D90" s="78">
        <f>'[1]2020'!F85</f>
        <v>1999.6</v>
      </c>
      <c r="E90" s="78">
        <f>'приложение 3'!G92</f>
        <v>1999.6</v>
      </c>
      <c r="F90" s="78">
        <f>'приложение 3'!H92</f>
        <v>1298.5</v>
      </c>
      <c r="G90" s="78">
        <f>'приложение 3'!I92</f>
        <v>0</v>
      </c>
      <c r="H90" s="79">
        <f t="shared" si="17"/>
        <v>0</v>
      </c>
      <c r="I90" s="78">
        <f t="shared" si="15"/>
        <v>-1298.5</v>
      </c>
    </row>
    <row r="91" spans="1:9" ht="31.5" x14ac:dyDescent="0.2">
      <c r="A91" s="85" t="s">
        <v>467</v>
      </c>
      <c r="B91" s="86" t="s">
        <v>362</v>
      </c>
      <c r="C91" s="101" t="s">
        <v>363</v>
      </c>
      <c r="D91" s="78">
        <f>'[1]2020'!F86</f>
        <v>300</v>
      </c>
      <c r="E91" s="78">
        <f>'приложение 3'!G93</f>
        <v>300</v>
      </c>
      <c r="F91" s="78">
        <f>'приложение 3'!H93</f>
        <v>0</v>
      </c>
      <c r="G91" s="78">
        <f>'приложение 3'!I93</f>
        <v>0</v>
      </c>
      <c r="H91" s="79">
        <v>0</v>
      </c>
      <c r="I91" s="78">
        <f t="shared" si="15"/>
        <v>0</v>
      </c>
    </row>
    <row r="92" spans="1:9" ht="47.25" x14ac:dyDescent="0.2">
      <c r="A92" s="85" t="s">
        <v>467</v>
      </c>
      <c r="B92" s="86" t="s">
        <v>80</v>
      </c>
      <c r="C92" s="110" t="s">
        <v>81</v>
      </c>
      <c r="D92" s="78">
        <f>'[1]2020'!F87</f>
        <v>3541.5</v>
      </c>
      <c r="E92" s="78">
        <f>'приложение 3'!G94</f>
        <v>3541.5</v>
      </c>
      <c r="F92" s="78">
        <f>'приложение 3'!H94</f>
        <v>3541.5</v>
      </c>
      <c r="G92" s="78">
        <f>'приложение 3'!I94</f>
        <v>236.1</v>
      </c>
      <c r="H92" s="79">
        <f t="shared" si="17"/>
        <v>6.666666666666667</v>
      </c>
      <c r="I92" s="78">
        <f t="shared" si="15"/>
        <v>-3305.4</v>
      </c>
    </row>
    <row r="93" spans="1:9" ht="15.75" x14ac:dyDescent="0.2">
      <c r="A93" s="85" t="s">
        <v>467</v>
      </c>
      <c r="B93" s="89" t="s">
        <v>13</v>
      </c>
      <c r="C93" s="101" t="s">
        <v>14</v>
      </c>
      <c r="D93" s="78">
        <f>'[1]2020'!F88</f>
        <v>200</v>
      </c>
      <c r="E93" s="78">
        <f>'приложение 3'!G95</f>
        <v>200</v>
      </c>
      <c r="F93" s="78">
        <f>'приложение 3'!H95</f>
        <v>0</v>
      </c>
      <c r="G93" s="78">
        <f>'приложение 3'!I95</f>
        <v>0</v>
      </c>
      <c r="H93" s="79">
        <v>0</v>
      </c>
      <c r="I93" s="78">
        <f t="shared" si="15"/>
        <v>0</v>
      </c>
    </row>
    <row r="94" spans="1:9" ht="47.25" x14ac:dyDescent="0.25">
      <c r="A94" s="67" t="s">
        <v>271</v>
      </c>
      <c r="B94" s="82"/>
      <c r="C94" s="83" t="s">
        <v>272</v>
      </c>
      <c r="D94" s="65">
        <v>29888.7</v>
      </c>
      <c r="E94" s="78">
        <f>E95+E109+E114</f>
        <v>31178.9</v>
      </c>
      <c r="F94" s="78">
        <f>F95+F109+F114</f>
        <v>6118.5</v>
      </c>
      <c r="G94" s="78">
        <f t="shared" ref="G94" si="18">G95+G109+G114</f>
        <v>6118.5</v>
      </c>
      <c r="H94" s="79">
        <f t="shared" si="17"/>
        <v>100</v>
      </c>
      <c r="I94" s="78">
        <f t="shared" si="15"/>
        <v>0</v>
      </c>
    </row>
    <row r="95" spans="1:9" ht="47.25" x14ac:dyDescent="0.25">
      <c r="A95" s="67" t="s">
        <v>273</v>
      </c>
      <c r="B95" s="82"/>
      <c r="C95" s="83" t="s">
        <v>274</v>
      </c>
      <c r="D95" s="65">
        <v>14731.4</v>
      </c>
      <c r="E95" s="78">
        <f>E96+E98+E101+E103+E107+E105</f>
        <v>16014.400000000001</v>
      </c>
      <c r="F95" s="78">
        <f t="shared" ref="F95:G95" si="19">F96+F98+F101+F103+F107+F105</f>
        <v>6118.5</v>
      </c>
      <c r="G95" s="78">
        <f t="shared" si="19"/>
        <v>6118.5</v>
      </c>
      <c r="H95" s="79">
        <f t="shared" si="17"/>
        <v>100</v>
      </c>
      <c r="I95" s="78">
        <f t="shared" si="15"/>
        <v>0</v>
      </c>
    </row>
    <row r="96" spans="1:9" ht="47.25" x14ac:dyDescent="0.25">
      <c r="A96" s="67" t="s">
        <v>275</v>
      </c>
      <c r="B96" s="82"/>
      <c r="C96" s="83" t="s">
        <v>276</v>
      </c>
      <c r="D96" s="65">
        <v>2270</v>
      </c>
      <c r="E96" s="78">
        <f>E97</f>
        <v>2270</v>
      </c>
      <c r="F96" s="78">
        <f>F97</f>
        <v>1205.5999999999999</v>
      </c>
      <c r="G96" s="78">
        <f>G97</f>
        <v>1205.5999999999999</v>
      </c>
      <c r="H96" s="79">
        <f t="shared" si="17"/>
        <v>100</v>
      </c>
      <c r="I96" s="78">
        <f t="shared" si="15"/>
        <v>0</v>
      </c>
    </row>
    <row r="97" spans="1:9" ht="47.25" x14ac:dyDescent="0.2">
      <c r="A97" s="67" t="s">
        <v>275</v>
      </c>
      <c r="B97" s="67" t="s">
        <v>11</v>
      </c>
      <c r="C97" s="66" t="s">
        <v>12</v>
      </c>
      <c r="D97" s="65">
        <v>2270</v>
      </c>
      <c r="E97" s="78">
        <f>'приложение 3'!G925</f>
        <v>2270</v>
      </c>
      <c r="F97" s="78">
        <f>'приложение 3'!H925</f>
        <v>1205.5999999999999</v>
      </c>
      <c r="G97" s="78">
        <f>'приложение 3'!I925</f>
        <v>1205.5999999999999</v>
      </c>
      <c r="H97" s="79">
        <f t="shared" si="17"/>
        <v>100</v>
      </c>
      <c r="I97" s="78">
        <f t="shared" si="15"/>
        <v>0</v>
      </c>
    </row>
    <row r="98" spans="1:9" ht="63" x14ac:dyDescent="0.25">
      <c r="A98" s="67" t="s">
        <v>277</v>
      </c>
      <c r="B98" s="82"/>
      <c r="C98" s="157" t="s">
        <v>571</v>
      </c>
      <c r="D98" s="65">
        <v>1889.6</v>
      </c>
      <c r="E98" s="78">
        <f>E99+E100</f>
        <v>1889.6</v>
      </c>
      <c r="F98" s="78">
        <f>F99+F100</f>
        <v>0</v>
      </c>
      <c r="G98" s="78">
        <f t="shared" ref="G98" si="20">G99+G100</f>
        <v>0</v>
      </c>
      <c r="H98" s="79">
        <v>0</v>
      </c>
      <c r="I98" s="78">
        <f t="shared" si="15"/>
        <v>0</v>
      </c>
    </row>
    <row r="99" spans="1:9" ht="47.25" x14ac:dyDescent="0.2">
      <c r="A99" s="67" t="s">
        <v>277</v>
      </c>
      <c r="B99" s="67" t="s">
        <v>11</v>
      </c>
      <c r="C99" s="66" t="s">
        <v>12</v>
      </c>
      <c r="D99" s="65">
        <v>1889.6</v>
      </c>
      <c r="E99" s="78">
        <v>0</v>
      </c>
      <c r="F99" s="78">
        <f>F101</f>
        <v>0</v>
      </c>
      <c r="G99" s="78">
        <f>G101</f>
        <v>0</v>
      </c>
      <c r="H99" s="79">
        <v>0</v>
      </c>
      <c r="I99" s="78">
        <f t="shared" si="15"/>
        <v>0</v>
      </c>
    </row>
    <row r="100" spans="1:9" ht="15.75" x14ac:dyDescent="0.2">
      <c r="A100" s="67" t="s">
        <v>277</v>
      </c>
      <c r="B100" s="67" t="s">
        <v>13</v>
      </c>
      <c r="C100" s="66" t="s">
        <v>14</v>
      </c>
      <c r="D100" s="65" t="s">
        <v>539</v>
      </c>
      <c r="E100" s="78">
        <f>'приложение 3'!G927</f>
        <v>1889.6</v>
      </c>
      <c r="F100" s="78">
        <f>'приложение 3'!H927</f>
        <v>0</v>
      </c>
      <c r="G100" s="78">
        <f>'приложение 3'!I927</f>
        <v>0</v>
      </c>
      <c r="H100" s="79">
        <v>0</v>
      </c>
      <c r="I100" s="78">
        <v>0</v>
      </c>
    </row>
    <row r="101" spans="1:9" ht="31.5" x14ac:dyDescent="0.25">
      <c r="A101" s="67" t="s">
        <v>278</v>
      </c>
      <c r="B101" s="82"/>
      <c r="C101" s="83" t="s">
        <v>279</v>
      </c>
      <c r="D101" s="65">
        <v>481.6</v>
      </c>
      <c r="E101" s="78">
        <f>E102</f>
        <v>481.6</v>
      </c>
      <c r="F101" s="78">
        <f>F102</f>
        <v>0</v>
      </c>
      <c r="G101" s="78">
        <f>G102</f>
        <v>0</v>
      </c>
      <c r="H101" s="79">
        <v>0</v>
      </c>
      <c r="I101" s="78">
        <f t="shared" si="15"/>
        <v>0</v>
      </c>
    </row>
    <row r="102" spans="1:9" ht="47.25" x14ac:dyDescent="0.2">
      <c r="A102" s="67" t="s">
        <v>278</v>
      </c>
      <c r="B102" s="67" t="s">
        <v>11</v>
      </c>
      <c r="C102" s="66" t="s">
        <v>12</v>
      </c>
      <c r="D102" s="65">
        <v>481.6</v>
      </c>
      <c r="E102" s="78">
        <f>'приложение 3'!G929</f>
        <v>481.6</v>
      </c>
      <c r="F102" s="78">
        <f>'[1]2020'!H276</f>
        <v>0</v>
      </c>
      <c r="G102" s="78">
        <f>'[1]2020'!I276</f>
        <v>0</v>
      </c>
      <c r="H102" s="79">
        <v>0</v>
      </c>
      <c r="I102" s="78">
        <f t="shared" si="15"/>
        <v>0</v>
      </c>
    </row>
    <row r="103" spans="1:9" ht="31.5" x14ac:dyDescent="0.25">
      <c r="A103" s="67" t="s">
        <v>280</v>
      </c>
      <c r="B103" s="82"/>
      <c r="C103" s="83" t="s">
        <v>281</v>
      </c>
      <c r="D103" s="65">
        <v>7673</v>
      </c>
      <c r="E103" s="78">
        <f>E104</f>
        <v>7673</v>
      </c>
      <c r="F103" s="78">
        <f t="shared" ref="F103:G103" si="21">F104</f>
        <v>4665.8999999999996</v>
      </c>
      <c r="G103" s="78">
        <f t="shared" si="21"/>
        <v>4665.8999999999996</v>
      </c>
      <c r="H103" s="79">
        <f t="shared" si="17"/>
        <v>100</v>
      </c>
      <c r="I103" s="78">
        <f t="shared" si="15"/>
        <v>0</v>
      </c>
    </row>
    <row r="104" spans="1:9" ht="47.25" x14ac:dyDescent="0.2">
      <c r="A104" s="67" t="s">
        <v>280</v>
      </c>
      <c r="B104" s="67" t="s">
        <v>11</v>
      </c>
      <c r="C104" s="66" t="s">
        <v>12</v>
      </c>
      <c r="D104" s="65">
        <v>7673</v>
      </c>
      <c r="E104" s="78">
        <f>'приложение 3'!G933</f>
        <v>7673</v>
      </c>
      <c r="F104" s="78">
        <f>'приложение 3'!H933</f>
        <v>4665.8999999999996</v>
      </c>
      <c r="G104" s="78">
        <f>'приложение 3'!I933</f>
        <v>4665.8999999999996</v>
      </c>
      <c r="H104" s="79">
        <f t="shared" si="17"/>
        <v>100</v>
      </c>
      <c r="I104" s="78">
        <f t="shared" si="15"/>
        <v>0</v>
      </c>
    </row>
    <row r="105" spans="1:9" ht="63" customHeight="1" x14ac:dyDescent="0.25">
      <c r="A105" s="25" t="s">
        <v>628</v>
      </c>
      <c r="B105" s="25"/>
      <c r="C105" s="26" t="s">
        <v>629</v>
      </c>
      <c r="D105" s="11" t="s">
        <v>539</v>
      </c>
      <c r="E105" s="190">
        <f>E106</f>
        <v>247</v>
      </c>
      <c r="F105" s="190">
        <f t="shared" ref="F105:G105" si="22">F106</f>
        <v>247</v>
      </c>
      <c r="G105" s="190">
        <f t="shared" si="22"/>
        <v>247</v>
      </c>
      <c r="H105" s="79">
        <f t="shared" ref="H105:H106" si="23">G105/F105*100</f>
        <v>100</v>
      </c>
      <c r="I105" s="78">
        <f t="shared" ref="I105:I106" si="24">G105-F105</f>
        <v>0</v>
      </c>
    </row>
    <row r="106" spans="1:9" ht="47.25" x14ac:dyDescent="0.2">
      <c r="A106" s="25" t="s">
        <v>628</v>
      </c>
      <c r="B106" s="25" t="s">
        <v>11</v>
      </c>
      <c r="C106" s="27" t="s">
        <v>12</v>
      </c>
      <c r="D106" s="11" t="s">
        <v>539</v>
      </c>
      <c r="E106" s="190">
        <f>'приложение 3'!G931</f>
        <v>247</v>
      </c>
      <c r="F106" s="190">
        <f>'приложение 3'!H931</f>
        <v>247</v>
      </c>
      <c r="G106" s="190">
        <f>'приложение 3'!I931</f>
        <v>247</v>
      </c>
      <c r="H106" s="79">
        <f t="shared" si="23"/>
        <v>100</v>
      </c>
      <c r="I106" s="78">
        <f t="shared" si="24"/>
        <v>0</v>
      </c>
    </row>
    <row r="107" spans="1:9" ht="47.25" x14ac:dyDescent="0.25">
      <c r="A107" s="67" t="s">
        <v>282</v>
      </c>
      <c r="B107" s="82"/>
      <c r="C107" s="83" t="s">
        <v>283</v>
      </c>
      <c r="D107" s="65">
        <v>2417.1999999999998</v>
      </c>
      <c r="E107" s="78">
        <f>E108</f>
        <v>3453.2</v>
      </c>
      <c r="F107" s="78">
        <f>F108+F110</f>
        <v>0</v>
      </c>
      <c r="G107" s="78">
        <f>G108+G110</f>
        <v>0</v>
      </c>
      <c r="H107" s="79">
        <v>0</v>
      </c>
      <c r="I107" s="78">
        <f t="shared" si="15"/>
        <v>0</v>
      </c>
    </row>
    <row r="108" spans="1:9" ht="47.25" x14ac:dyDescent="0.2">
      <c r="A108" s="67" t="s">
        <v>282</v>
      </c>
      <c r="B108" s="67" t="s">
        <v>11</v>
      </c>
      <c r="C108" s="66" t="s">
        <v>12</v>
      </c>
      <c r="D108" s="65">
        <v>2417.1999999999998</v>
      </c>
      <c r="E108" s="78">
        <f>'приложение 3'!G935</f>
        <v>3453.2</v>
      </c>
      <c r="F108" s="78">
        <f>'приложение 3'!H935</f>
        <v>0</v>
      </c>
      <c r="G108" s="78">
        <f>G109</f>
        <v>0</v>
      </c>
      <c r="H108" s="79">
        <v>0</v>
      </c>
      <c r="I108" s="78">
        <f t="shared" si="15"/>
        <v>0</v>
      </c>
    </row>
    <row r="109" spans="1:9" ht="52.5" customHeight="1" x14ac:dyDescent="0.25">
      <c r="A109" s="67" t="s">
        <v>284</v>
      </c>
      <c r="B109" s="82"/>
      <c r="C109" s="83" t="s">
        <v>285</v>
      </c>
      <c r="D109" s="65">
        <v>5023.8999999999996</v>
      </c>
      <c r="E109" s="78">
        <f>E110+E112</f>
        <v>3905.2</v>
      </c>
      <c r="F109" s="78">
        <f t="shared" ref="F109:G109" si="25">F110+F112</f>
        <v>0</v>
      </c>
      <c r="G109" s="78">
        <f t="shared" si="25"/>
        <v>0</v>
      </c>
      <c r="H109" s="79">
        <v>0</v>
      </c>
      <c r="I109" s="78">
        <f t="shared" si="15"/>
        <v>0</v>
      </c>
    </row>
    <row r="110" spans="1:9" ht="15.75" x14ac:dyDescent="0.25">
      <c r="A110" s="67" t="s">
        <v>286</v>
      </c>
      <c r="B110" s="82"/>
      <c r="C110" s="83" t="s">
        <v>287</v>
      </c>
      <c r="D110" s="65">
        <v>1509.2</v>
      </c>
      <c r="E110" s="158">
        <f>E111</f>
        <v>0</v>
      </c>
      <c r="F110" s="158">
        <f>F111</f>
        <v>0</v>
      </c>
      <c r="G110" s="158">
        <f>G111</f>
        <v>0</v>
      </c>
      <c r="H110" s="79">
        <v>0</v>
      </c>
      <c r="I110" s="78">
        <f t="shared" si="15"/>
        <v>0</v>
      </c>
    </row>
    <row r="111" spans="1:9" ht="47.25" x14ac:dyDescent="0.2">
      <c r="A111" s="67" t="s">
        <v>286</v>
      </c>
      <c r="B111" s="67" t="s">
        <v>11</v>
      </c>
      <c r="C111" s="66" t="s">
        <v>12</v>
      </c>
      <c r="D111" s="65">
        <v>1509.2</v>
      </c>
      <c r="E111" s="158">
        <v>0</v>
      </c>
      <c r="F111" s="158">
        <f>'[1]2020'!H302</f>
        <v>0</v>
      </c>
      <c r="G111" s="158">
        <f>'[1]2020'!I302</f>
        <v>0</v>
      </c>
      <c r="H111" s="79">
        <v>0</v>
      </c>
      <c r="I111" s="78">
        <f t="shared" si="15"/>
        <v>0</v>
      </c>
    </row>
    <row r="112" spans="1:9" ht="63" x14ac:dyDescent="0.25">
      <c r="A112" s="67" t="s">
        <v>288</v>
      </c>
      <c r="B112" s="82"/>
      <c r="C112" s="83" t="s">
        <v>289</v>
      </c>
      <c r="D112" s="65">
        <v>3514.7</v>
      </c>
      <c r="E112" s="78">
        <f>E113</f>
        <v>3905.2</v>
      </c>
      <c r="F112" s="78">
        <f>F113+F115</f>
        <v>0</v>
      </c>
      <c r="G112" s="78">
        <f>G113+G115</f>
        <v>0</v>
      </c>
      <c r="H112" s="79">
        <v>0</v>
      </c>
      <c r="I112" s="78">
        <f t="shared" si="15"/>
        <v>0</v>
      </c>
    </row>
    <row r="113" spans="1:9" ht="47.25" x14ac:dyDescent="0.2">
      <c r="A113" s="67" t="s">
        <v>288</v>
      </c>
      <c r="B113" s="67" t="s">
        <v>11</v>
      </c>
      <c r="C113" s="66" t="s">
        <v>12</v>
      </c>
      <c r="D113" s="65">
        <v>3514.7</v>
      </c>
      <c r="E113" s="78">
        <f>'приложение 3'!G938</f>
        <v>3905.2</v>
      </c>
      <c r="F113" s="78">
        <f>'приложение 3'!H938</f>
        <v>0</v>
      </c>
      <c r="G113" s="78">
        <f>'приложение 3'!I938</f>
        <v>0</v>
      </c>
      <c r="H113" s="79">
        <v>0</v>
      </c>
      <c r="I113" s="78">
        <f t="shared" si="15"/>
        <v>0</v>
      </c>
    </row>
    <row r="114" spans="1:9" ht="47.25" x14ac:dyDescent="0.25">
      <c r="A114" s="67" t="s">
        <v>290</v>
      </c>
      <c r="B114" s="82"/>
      <c r="C114" s="83" t="s">
        <v>291</v>
      </c>
      <c r="D114" s="65">
        <v>10133.4</v>
      </c>
      <c r="E114" s="78">
        <f>E115</f>
        <v>11259.3</v>
      </c>
      <c r="F114" s="78">
        <f>'[1]2020'!H305</f>
        <v>0</v>
      </c>
      <c r="G114" s="78">
        <f>'[1]2020'!I305</f>
        <v>0</v>
      </c>
      <c r="H114" s="79">
        <v>0</v>
      </c>
      <c r="I114" s="78">
        <f t="shared" si="15"/>
        <v>0</v>
      </c>
    </row>
    <row r="115" spans="1:9" ht="31.5" x14ac:dyDescent="0.25">
      <c r="A115" s="67" t="s">
        <v>292</v>
      </c>
      <c r="B115" s="82"/>
      <c r="C115" s="83" t="s">
        <v>293</v>
      </c>
      <c r="D115" s="65">
        <v>10133.4</v>
      </c>
      <c r="E115" s="78">
        <f>E116</f>
        <v>11259.3</v>
      </c>
      <c r="F115" s="78">
        <f>F116</f>
        <v>0</v>
      </c>
      <c r="G115" s="78">
        <f>G116</f>
        <v>0</v>
      </c>
      <c r="H115" s="79">
        <v>0</v>
      </c>
      <c r="I115" s="78">
        <f t="shared" si="15"/>
        <v>0</v>
      </c>
    </row>
    <row r="116" spans="1:9" ht="47.25" x14ac:dyDescent="0.2">
      <c r="A116" s="67" t="s">
        <v>292</v>
      </c>
      <c r="B116" s="67" t="s">
        <v>11</v>
      </c>
      <c r="C116" s="66" t="s">
        <v>12</v>
      </c>
      <c r="D116" s="65">
        <v>10133.4</v>
      </c>
      <c r="E116" s="78">
        <f>'приложение 3'!G941</f>
        <v>11259.3</v>
      </c>
      <c r="F116" s="78">
        <f>'[1]2020'!H307</f>
        <v>0</v>
      </c>
      <c r="G116" s="78">
        <f>'[1]2020'!I307</f>
        <v>0</v>
      </c>
      <c r="H116" s="79">
        <v>0</v>
      </c>
      <c r="I116" s="78">
        <f t="shared" si="15"/>
        <v>0</v>
      </c>
    </row>
    <row r="117" spans="1:9" ht="63" x14ac:dyDescent="0.25">
      <c r="A117" s="67" t="s">
        <v>200</v>
      </c>
      <c r="B117" s="82"/>
      <c r="C117" s="83" t="s">
        <v>201</v>
      </c>
      <c r="D117" s="65">
        <v>245</v>
      </c>
      <c r="E117" s="78">
        <f t="shared" ref="E117:G118" si="26">E118</f>
        <v>245</v>
      </c>
      <c r="F117" s="78">
        <f t="shared" si="26"/>
        <v>0</v>
      </c>
      <c r="G117" s="78">
        <f t="shared" si="26"/>
        <v>0</v>
      </c>
      <c r="H117" s="79">
        <v>0</v>
      </c>
      <c r="I117" s="78">
        <f t="shared" si="15"/>
        <v>0</v>
      </c>
    </row>
    <row r="118" spans="1:9" ht="63" x14ac:dyDescent="0.25">
      <c r="A118" s="67" t="s">
        <v>202</v>
      </c>
      <c r="B118" s="82"/>
      <c r="C118" s="83" t="s">
        <v>203</v>
      </c>
      <c r="D118" s="65">
        <v>245</v>
      </c>
      <c r="E118" s="78">
        <f t="shared" si="26"/>
        <v>245</v>
      </c>
      <c r="F118" s="78">
        <f t="shared" si="26"/>
        <v>0</v>
      </c>
      <c r="G118" s="78">
        <f t="shared" si="26"/>
        <v>0</v>
      </c>
      <c r="H118" s="79">
        <v>0</v>
      </c>
      <c r="I118" s="78">
        <f t="shared" si="15"/>
        <v>0</v>
      </c>
    </row>
    <row r="119" spans="1:9" ht="91.5" customHeight="1" x14ac:dyDescent="0.25">
      <c r="A119" s="67" t="s">
        <v>204</v>
      </c>
      <c r="B119" s="82"/>
      <c r="C119" s="84" t="s">
        <v>518</v>
      </c>
      <c r="D119" s="65">
        <v>245</v>
      </c>
      <c r="E119" s="78">
        <f>E120+E122+E124+E126</f>
        <v>245</v>
      </c>
      <c r="F119" s="78">
        <f t="shared" ref="F119:G119" si="27">F120+F122+F124+F126</f>
        <v>0</v>
      </c>
      <c r="G119" s="78">
        <f t="shared" si="27"/>
        <v>0</v>
      </c>
      <c r="H119" s="79">
        <v>0</v>
      </c>
      <c r="I119" s="78">
        <f t="shared" si="15"/>
        <v>0</v>
      </c>
    </row>
    <row r="120" spans="1:9" ht="63" x14ac:dyDescent="0.25">
      <c r="A120" s="67" t="s">
        <v>205</v>
      </c>
      <c r="B120" s="82"/>
      <c r="C120" s="83" t="s">
        <v>206</v>
      </c>
      <c r="D120" s="65">
        <v>75</v>
      </c>
      <c r="E120" s="78">
        <f>E121</f>
        <v>75</v>
      </c>
      <c r="F120" s="78">
        <f t="shared" ref="F120:G120" si="28">F121</f>
        <v>0</v>
      </c>
      <c r="G120" s="78">
        <f t="shared" si="28"/>
        <v>0</v>
      </c>
      <c r="H120" s="79">
        <v>0</v>
      </c>
      <c r="I120" s="78">
        <f t="shared" si="15"/>
        <v>0</v>
      </c>
    </row>
    <row r="121" spans="1:9" ht="47.25" x14ac:dyDescent="0.2">
      <c r="A121" s="67" t="s">
        <v>205</v>
      </c>
      <c r="B121" s="67" t="s">
        <v>11</v>
      </c>
      <c r="C121" s="66" t="s">
        <v>12</v>
      </c>
      <c r="D121" s="65">
        <v>75</v>
      </c>
      <c r="E121" s="78">
        <f>'приложение 3'!G864</f>
        <v>75</v>
      </c>
      <c r="F121" s="78">
        <f>'приложение 3'!H864</f>
        <v>0</v>
      </c>
      <c r="G121" s="78">
        <f>'приложение 3'!I864</f>
        <v>0</v>
      </c>
      <c r="H121" s="79">
        <v>0</v>
      </c>
      <c r="I121" s="78">
        <f t="shared" si="15"/>
        <v>0</v>
      </c>
    </row>
    <row r="122" spans="1:9" ht="31.5" x14ac:dyDescent="0.25">
      <c r="A122" s="67" t="s">
        <v>207</v>
      </c>
      <c r="B122" s="82"/>
      <c r="C122" s="83" t="s">
        <v>208</v>
      </c>
      <c r="D122" s="65">
        <v>106</v>
      </c>
      <c r="E122" s="78">
        <f>'приложение 3'!G866</f>
        <v>106</v>
      </c>
      <c r="F122" s="78">
        <f t="shared" ref="F122:G122" si="29">F123+F125</f>
        <v>0</v>
      </c>
      <c r="G122" s="78">
        <f t="shared" si="29"/>
        <v>0</v>
      </c>
      <c r="H122" s="79">
        <v>0</v>
      </c>
      <c r="I122" s="78">
        <f t="shared" si="15"/>
        <v>0</v>
      </c>
    </row>
    <row r="123" spans="1:9" ht="47.25" x14ac:dyDescent="0.2">
      <c r="A123" s="67" t="s">
        <v>207</v>
      </c>
      <c r="B123" s="67" t="s">
        <v>11</v>
      </c>
      <c r="C123" s="66" t="s">
        <v>12</v>
      </c>
      <c r="D123" s="65">
        <v>106</v>
      </c>
      <c r="E123" s="78">
        <f>'приложение 3'!G866</f>
        <v>106</v>
      </c>
      <c r="F123" s="78">
        <f>'приложение 3'!H866</f>
        <v>0</v>
      </c>
      <c r="G123" s="78">
        <f>'приложение 3'!I866</f>
        <v>0</v>
      </c>
      <c r="H123" s="79">
        <v>0</v>
      </c>
      <c r="I123" s="78">
        <f t="shared" si="15"/>
        <v>0</v>
      </c>
    </row>
    <row r="124" spans="1:9" ht="45" customHeight="1" x14ac:dyDescent="0.25">
      <c r="A124" s="67" t="s">
        <v>209</v>
      </c>
      <c r="B124" s="82"/>
      <c r="C124" s="83" t="s">
        <v>210</v>
      </c>
      <c r="D124" s="65">
        <v>60</v>
      </c>
      <c r="E124" s="78">
        <f>E125</f>
        <v>60</v>
      </c>
      <c r="F124" s="78">
        <f t="shared" ref="F124:G124" si="30">F125</f>
        <v>0</v>
      </c>
      <c r="G124" s="78">
        <f t="shared" si="30"/>
        <v>0</v>
      </c>
      <c r="H124" s="79">
        <v>0</v>
      </c>
      <c r="I124" s="78">
        <f t="shared" si="15"/>
        <v>0</v>
      </c>
    </row>
    <row r="125" spans="1:9" ht="47.25" x14ac:dyDescent="0.2">
      <c r="A125" s="67" t="s">
        <v>209</v>
      </c>
      <c r="B125" s="67" t="s">
        <v>11</v>
      </c>
      <c r="C125" s="66" t="s">
        <v>12</v>
      </c>
      <c r="D125" s="65">
        <v>60</v>
      </c>
      <c r="E125" s="78">
        <f>'приложение 3'!G868</f>
        <v>60</v>
      </c>
      <c r="F125" s="78">
        <f>'приложение 3'!H868</f>
        <v>0</v>
      </c>
      <c r="G125" s="78">
        <f>'приложение 3'!I868</f>
        <v>0</v>
      </c>
      <c r="H125" s="79">
        <v>0</v>
      </c>
      <c r="I125" s="78">
        <f t="shared" si="15"/>
        <v>0</v>
      </c>
    </row>
    <row r="126" spans="1:9" ht="47.25" x14ac:dyDescent="0.25">
      <c r="A126" s="67" t="s">
        <v>211</v>
      </c>
      <c r="B126" s="82"/>
      <c r="C126" s="83" t="s">
        <v>212</v>
      </c>
      <c r="D126" s="65">
        <v>4</v>
      </c>
      <c r="E126" s="78">
        <f>E127</f>
        <v>4</v>
      </c>
      <c r="F126" s="78">
        <f t="shared" ref="F126:G126" si="31">F127</f>
        <v>0</v>
      </c>
      <c r="G126" s="78">
        <f t="shared" si="31"/>
        <v>0</v>
      </c>
      <c r="H126" s="79">
        <v>0</v>
      </c>
      <c r="I126" s="78">
        <f t="shared" si="15"/>
        <v>0</v>
      </c>
    </row>
    <row r="127" spans="1:9" ht="47.25" x14ac:dyDescent="0.2">
      <c r="A127" s="67" t="s">
        <v>211</v>
      </c>
      <c r="B127" s="67" t="s">
        <v>11</v>
      </c>
      <c r="C127" s="66" t="s">
        <v>12</v>
      </c>
      <c r="D127" s="65">
        <v>4</v>
      </c>
      <c r="E127" s="78">
        <f>'приложение 3'!G870</f>
        <v>4</v>
      </c>
      <c r="F127" s="78">
        <f>'приложение 3'!H870</f>
        <v>0</v>
      </c>
      <c r="G127" s="78">
        <f>'приложение 3'!I870</f>
        <v>0</v>
      </c>
      <c r="H127" s="79">
        <v>0</v>
      </c>
      <c r="I127" s="78">
        <f t="shared" si="15"/>
        <v>0</v>
      </c>
    </row>
    <row r="128" spans="1:9" ht="47.25" x14ac:dyDescent="0.25">
      <c r="A128" s="67" t="s">
        <v>125</v>
      </c>
      <c r="B128" s="82"/>
      <c r="C128" s="83" t="s">
        <v>126</v>
      </c>
      <c r="D128" s="65">
        <v>4382</v>
      </c>
      <c r="E128" s="78">
        <f>E129+E142+E147+E153</f>
        <v>4382</v>
      </c>
      <c r="F128" s="78">
        <f t="shared" ref="F128:G128" si="32">F129+F142+F147+F153</f>
        <v>2063.6</v>
      </c>
      <c r="G128" s="78">
        <f t="shared" si="32"/>
        <v>1981.6</v>
      </c>
      <c r="H128" s="79">
        <f t="shared" si="17"/>
        <v>96.026361698003498</v>
      </c>
      <c r="I128" s="78">
        <f t="shared" si="15"/>
        <v>-82</v>
      </c>
    </row>
    <row r="129" spans="1:9" ht="47.25" x14ac:dyDescent="0.25">
      <c r="A129" s="67" t="s">
        <v>127</v>
      </c>
      <c r="B129" s="82"/>
      <c r="C129" s="83" t="s">
        <v>599</v>
      </c>
      <c r="D129" s="65">
        <v>2978.5</v>
      </c>
      <c r="E129" s="78">
        <f>E130+E136</f>
        <v>3190.4</v>
      </c>
      <c r="F129" s="78">
        <f t="shared" ref="F129:G129" si="33">F130+F136</f>
        <v>1665.5</v>
      </c>
      <c r="G129" s="78">
        <f t="shared" si="33"/>
        <v>1583.5</v>
      </c>
      <c r="H129" s="79">
        <f t="shared" si="17"/>
        <v>95.076553587511256</v>
      </c>
      <c r="I129" s="78">
        <f t="shared" si="15"/>
        <v>-82</v>
      </c>
    </row>
    <row r="130" spans="1:9" ht="78.75" x14ac:dyDescent="0.25">
      <c r="A130" s="67" t="s">
        <v>144</v>
      </c>
      <c r="B130" s="82"/>
      <c r="C130" s="83" t="s">
        <v>145</v>
      </c>
      <c r="D130" s="65">
        <v>572</v>
      </c>
      <c r="E130" s="78">
        <f>E131+E133</f>
        <v>771.6</v>
      </c>
      <c r="F130" s="78">
        <f t="shared" ref="F130:G130" si="34">F131+F133</f>
        <v>386</v>
      </c>
      <c r="G130" s="78">
        <f t="shared" si="34"/>
        <v>304</v>
      </c>
      <c r="H130" s="79">
        <f t="shared" si="17"/>
        <v>78.756476683937819</v>
      </c>
      <c r="I130" s="78">
        <f t="shared" si="15"/>
        <v>-82</v>
      </c>
    </row>
    <row r="131" spans="1:9" ht="47.25" x14ac:dyDescent="0.25">
      <c r="A131" s="67" t="s">
        <v>146</v>
      </c>
      <c r="B131" s="82"/>
      <c r="C131" s="83" t="s">
        <v>147</v>
      </c>
      <c r="D131" s="65">
        <v>372</v>
      </c>
      <c r="E131" s="78">
        <f>E132</f>
        <v>372</v>
      </c>
      <c r="F131" s="78">
        <f t="shared" ref="F131:G131" si="35">F132</f>
        <v>186</v>
      </c>
      <c r="G131" s="78">
        <f t="shared" si="35"/>
        <v>186</v>
      </c>
      <c r="H131" s="79">
        <f t="shared" si="17"/>
        <v>100</v>
      </c>
      <c r="I131" s="78">
        <f t="shared" si="15"/>
        <v>0</v>
      </c>
    </row>
    <row r="132" spans="1:9" ht="47.25" x14ac:dyDescent="0.2">
      <c r="A132" s="67" t="s">
        <v>146</v>
      </c>
      <c r="B132" s="67" t="s">
        <v>80</v>
      </c>
      <c r="C132" s="66" t="s">
        <v>81</v>
      </c>
      <c r="D132" s="65">
        <v>372</v>
      </c>
      <c r="E132" s="152">
        <f>'приложение 3'!G819</f>
        <v>372</v>
      </c>
      <c r="F132" s="152">
        <f>'приложение 3'!H819</f>
        <v>186</v>
      </c>
      <c r="G132" s="152">
        <f>'приложение 3'!I819</f>
        <v>186</v>
      </c>
      <c r="H132" s="79">
        <f t="shared" si="17"/>
        <v>100</v>
      </c>
      <c r="I132" s="78">
        <f t="shared" si="15"/>
        <v>0</v>
      </c>
    </row>
    <row r="133" spans="1:9" ht="78.75" x14ac:dyDescent="0.25">
      <c r="A133" s="67" t="s">
        <v>423</v>
      </c>
      <c r="B133" s="82"/>
      <c r="C133" s="83" t="s">
        <v>424</v>
      </c>
      <c r="D133" s="65">
        <v>200</v>
      </c>
      <c r="E133" s="78">
        <f>E135+E134</f>
        <v>399.6</v>
      </c>
      <c r="F133" s="78">
        <f t="shared" ref="F133:G133" si="36">F135+F134</f>
        <v>200</v>
      </c>
      <c r="G133" s="78">
        <f t="shared" si="36"/>
        <v>118</v>
      </c>
      <c r="H133" s="79">
        <f t="shared" si="17"/>
        <v>59</v>
      </c>
      <c r="I133" s="78">
        <f t="shared" si="15"/>
        <v>-82</v>
      </c>
    </row>
    <row r="134" spans="1:9" ht="47.25" x14ac:dyDescent="0.2">
      <c r="A134" s="67" t="s">
        <v>423</v>
      </c>
      <c r="B134" s="67" t="s">
        <v>11</v>
      </c>
      <c r="C134" s="66" t="s">
        <v>12</v>
      </c>
      <c r="D134" s="65" t="s">
        <v>539</v>
      </c>
      <c r="E134" s="78">
        <f>'приложение 3'!G821</f>
        <v>100</v>
      </c>
      <c r="F134" s="78">
        <f>'приложение 3'!H821</f>
        <v>0</v>
      </c>
      <c r="G134" s="78">
        <f>'приложение 3'!I821</f>
        <v>0</v>
      </c>
      <c r="H134" s="79">
        <v>0</v>
      </c>
      <c r="I134" s="78">
        <f t="shared" si="15"/>
        <v>0</v>
      </c>
    </row>
    <row r="135" spans="1:9" ht="47.25" x14ac:dyDescent="0.2">
      <c r="A135" s="67" t="s">
        <v>423</v>
      </c>
      <c r="B135" s="67" t="s">
        <v>80</v>
      </c>
      <c r="C135" s="66" t="s">
        <v>81</v>
      </c>
      <c r="D135" s="65">
        <v>200</v>
      </c>
      <c r="E135" s="78">
        <f>'приложение 3'!G22</f>
        <v>299.60000000000002</v>
      </c>
      <c r="F135" s="78">
        <f>'приложение 3'!H22</f>
        <v>200</v>
      </c>
      <c r="G135" s="78">
        <f>'приложение 3'!I22</f>
        <v>118</v>
      </c>
      <c r="H135" s="79">
        <f t="shared" si="17"/>
        <v>59</v>
      </c>
      <c r="I135" s="78">
        <f t="shared" si="15"/>
        <v>-82</v>
      </c>
    </row>
    <row r="136" spans="1:9" ht="63" x14ac:dyDescent="0.25">
      <c r="A136" s="67" t="s">
        <v>128</v>
      </c>
      <c r="B136" s="82"/>
      <c r="C136" s="83" t="s">
        <v>129</v>
      </c>
      <c r="D136" s="65">
        <v>2406.5</v>
      </c>
      <c r="E136" s="78">
        <f>E137+E139</f>
        <v>2418.8000000000002</v>
      </c>
      <c r="F136" s="78">
        <f t="shared" ref="F136:G136" si="37">F137+F139</f>
        <v>1279.5</v>
      </c>
      <c r="G136" s="78">
        <f t="shared" si="37"/>
        <v>1279.5</v>
      </c>
      <c r="H136" s="79">
        <f t="shared" si="17"/>
        <v>100</v>
      </c>
      <c r="I136" s="78">
        <f t="shared" si="15"/>
        <v>0</v>
      </c>
    </row>
    <row r="137" spans="1:9" ht="31.5" x14ac:dyDescent="0.25">
      <c r="A137" s="67" t="s">
        <v>130</v>
      </c>
      <c r="B137" s="82"/>
      <c r="C137" s="83" t="s">
        <v>131</v>
      </c>
      <c r="D137" s="65">
        <v>21</v>
      </c>
      <c r="E137" s="78">
        <f>E138</f>
        <v>33.299999999999997</v>
      </c>
      <c r="F137" s="78">
        <f t="shared" ref="F137:G137" si="38">F138</f>
        <v>0</v>
      </c>
      <c r="G137" s="78">
        <f t="shared" si="38"/>
        <v>0</v>
      </c>
      <c r="H137" s="79">
        <v>0</v>
      </c>
      <c r="I137" s="78">
        <f t="shared" si="15"/>
        <v>0</v>
      </c>
    </row>
    <row r="138" spans="1:9" ht="47.25" x14ac:dyDescent="0.2">
      <c r="A138" s="67" t="s">
        <v>130</v>
      </c>
      <c r="B138" s="67" t="s">
        <v>11</v>
      </c>
      <c r="C138" s="66" t="s">
        <v>12</v>
      </c>
      <c r="D138" s="65">
        <v>21</v>
      </c>
      <c r="E138" s="78">
        <f>'приложение 3'!G804</f>
        <v>33.299999999999997</v>
      </c>
      <c r="F138" s="78">
        <f>'приложение 3'!H804</f>
        <v>0</v>
      </c>
      <c r="G138" s="78">
        <f>'приложение 3'!I804</f>
        <v>0</v>
      </c>
      <c r="H138" s="79">
        <v>0</v>
      </c>
      <c r="I138" s="78">
        <f t="shared" si="15"/>
        <v>0</v>
      </c>
    </row>
    <row r="139" spans="1:9" ht="94.5" x14ac:dyDescent="0.25">
      <c r="A139" s="67" t="s">
        <v>132</v>
      </c>
      <c r="B139" s="82"/>
      <c r="C139" s="83" t="s">
        <v>133</v>
      </c>
      <c r="D139" s="65">
        <v>2385.5</v>
      </c>
      <c r="E139" s="78">
        <f>E140+E141</f>
        <v>2385.5</v>
      </c>
      <c r="F139" s="78">
        <f t="shared" ref="F139:G139" si="39">F140+F141</f>
        <v>1279.5</v>
      </c>
      <c r="G139" s="78">
        <f t="shared" si="39"/>
        <v>1279.5</v>
      </c>
      <c r="H139" s="79">
        <f t="shared" si="17"/>
        <v>100</v>
      </c>
      <c r="I139" s="78">
        <f t="shared" si="15"/>
        <v>0</v>
      </c>
    </row>
    <row r="140" spans="1:9" ht="94.5" x14ac:dyDescent="0.2">
      <c r="A140" s="67" t="s">
        <v>132</v>
      </c>
      <c r="B140" s="67" t="s">
        <v>9</v>
      </c>
      <c r="C140" s="66" t="s">
        <v>10</v>
      </c>
      <c r="D140" s="65">
        <v>1879.3</v>
      </c>
      <c r="E140" s="78">
        <f>'приложение 3'!G806</f>
        <v>1883.9</v>
      </c>
      <c r="F140" s="78">
        <f>'приложение 3'!H806</f>
        <v>1050.4000000000001</v>
      </c>
      <c r="G140" s="78">
        <f>'приложение 3'!I806</f>
        <v>1050.4000000000001</v>
      </c>
      <c r="H140" s="79">
        <f t="shared" si="17"/>
        <v>100</v>
      </c>
      <c r="I140" s="78">
        <f t="shared" si="15"/>
        <v>0</v>
      </c>
    </row>
    <row r="141" spans="1:9" ht="48.75" customHeight="1" x14ac:dyDescent="0.2">
      <c r="A141" s="67" t="s">
        <v>132</v>
      </c>
      <c r="B141" s="67" t="s">
        <v>11</v>
      </c>
      <c r="C141" s="66" t="s">
        <v>12</v>
      </c>
      <c r="D141" s="65">
        <v>506.2</v>
      </c>
      <c r="E141" s="78">
        <f>'приложение 3'!G807</f>
        <v>501.6</v>
      </c>
      <c r="F141" s="78">
        <f>'приложение 3'!H807</f>
        <v>229.1</v>
      </c>
      <c r="G141" s="78">
        <f>'приложение 3'!I807</f>
        <v>229.1</v>
      </c>
      <c r="H141" s="79">
        <f t="shared" si="17"/>
        <v>100</v>
      </c>
      <c r="I141" s="78">
        <f t="shared" si="15"/>
        <v>0</v>
      </c>
    </row>
    <row r="142" spans="1:9" ht="94.5" x14ac:dyDescent="0.25">
      <c r="A142" s="67" t="s">
        <v>148</v>
      </c>
      <c r="B142" s="82"/>
      <c r="C142" s="83" t="s">
        <v>149</v>
      </c>
      <c r="D142" s="65">
        <v>211.9</v>
      </c>
      <c r="E142" s="78">
        <f>E143</f>
        <v>0</v>
      </c>
      <c r="F142" s="78">
        <f>F143</f>
        <v>0</v>
      </c>
      <c r="G142" s="78">
        <f>G143</f>
        <v>0</v>
      </c>
      <c r="H142" s="79">
        <v>0</v>
      </c>
      <c r="I142" s="78">
        <f t="shared" si="15"/>
        <v>0</v>
      </c>
    </row>
    <row r="143" spans="1:9" ht="47.25" x14ac:dyDescent="0.25">
      <c r="A143" s="67" t="s">
        <v>150</v>
      </c>
      <c r="B143" s="82"/>
      <c r="C143" s="83" t="s">
        <v>151</v>
      </c>
      <c r="D143" s="65">
        <v>211.9</v>
      </c>
      <c r="E143" s="78">
        <f>E144+E145</f>
        <v>0</v>
      </c>
      <c r="F143" s="78">
        <f>F144+F145</f>
        <v>0</v>
      </c>
      <c r="G143" s="78">
        <f>G144+G145</f>
        <v>0</v>
      </c>
      <c r="H143" s="79">
        <v>0</v>
      </c>
      <c r="I143" s="78">
        <f t="shared" si="15"/>
        <v>0</v>
      </c>
    </row>
    <row r="144" spans="1:9" ht="63" x14ac:dyDescent="0.25">
      <c r="A144" s="67" t="s">
        <v>152</v>
      </c>
      <c r="B144" s="82"/>
      <c r="C144" s="83" t="s">
        <v>153</v>
      </c>
      <c r="D144" s="65">
        <v>211.9</v>
      </c>
      <c r="E144" s="78">
        <f>E145+E146</f>
        <v>0</v>
      </c>
      <c r="F144" s="78">
        <f>'[1]2020'!H344</f>
        <v>0</v>
      </c>
      <c r="G144" s="78">
        <f>'[1]2020'!I344</f>
        <v>0</v>
      </c>
      <c r="H144" s="79">
        <v>0</v>
      </c>
      <c r="I144" s="78">
        <f t="shared" si="15"/>
        <v>0</v>
      </c>
    </row>
    <row r="145" spans="1:9" ht="47.25" x14ac:dyDescent="0.2">
      <c r="A145" s="67" t="s">
        <v>152</v>
      </c>
      <c r="B145" s="67" t="s">
        <v>11</v>
      </c>
      <c r="C145" s="66" t="s">
        <v>12</v>
      </c>
      <c r="D145" s="65">
        <v>112.3</v>
      </c>
      <c r="E145" s="78">
        <v>0</v>
      </c>
      <c r="F145" s="78">
        <v>0</v>
      </c>
      <c r="G145" s="78">
        <v>0</v>
      </c>
      <c r="H145" s="79">
        <v>0</v>
      </c>
      <c r="I145" s="78">
        <f t="shared" si="15"/>
        <v>0</v>
      </c>
    </row>
    <row r="146" spans="1:9" ht="57" customHeight="1" x14ac:dyDescent="0.2">
      <c r="A146" s="67" t="s">
        <v>152</v>
      </c>
      <c r="B146" s="67" t="s">
        <v>80</v>
      </c>
      <c r="C146" s="66" t="s">
        <v>81</v>
      </c>
      <c r="D146" s="65">
        <v>99.6</v>
      </c>
      <c r="E146" s="78">
        <v>0</v>
      </c>
      <c r="F146" s="78">
        <v>0</v>
      </c>
      <c r="G146" s="78">
        <v>0</v>
      </c>
      <c r="H146" s="79">
        <v>0</v>
      </c>
      <c r="I146" s="78">
        <f t="shared" si="15"/>
        <v>0</v>
      </c>
    </row>
    <row r="147" spans="1:9" ht="47.25" x14ac:dyDescent="0.25">
      <c r="A147" s="67" t="s">
        <v>136</v>
      </c>
      <c r="B147" s="82"/>
      <c r="C147" s="83" t="s">
        <v>137</v>
      </c>
      <c r="D147" s="65">
        <v>1160.0999999999999</v>
      </c>
      <c r="E147" s="78">
        <f>E148</f>
        <v>1160.1000000000001</v>
      </c>
      <c r="F147" s="78">
        <f>F148</f>
        <v>398.1</v>
      </c>
      <c r="G147" s="78">
        <f>G148</f>
        <v>398.1</v>
      </c>
      <c r="H147" s="79">
        <f t="shared" si="17"/>
        <v>100</v>
      </c>
      <c r="I147" s="78">
        <f t="shared" si="15"/>
        <v>0</v>
      </c>
    </row>
    <row r="148" spans="1:9" ht="33.75" customHeight="1" x14ac:dyDescent="0.25">
      <c r="A148" s="67" t="s">
        <v>138</v>
      </c>
      <c r="B148" s="82"/>
      <c r="C148" s="83" t="s">
        <v>139</v>
      </c>
      <c r="D148" s="65">
        <v>1160.0999999999999</v>
      </c>
      <c r="E148" s="78">
        <f>E149+E151</f>
        <v>1160.1000000000001</v>
      </c>
      <c r="F148" s="78">
        <f t="shared" ref="F148:G148" si="40">F149+F151</f>
        <v>398.1</v>
      </c>
      <c r="G148" s="78">
        <f t="shared" si="40"/>
        <v>398.1</v>
      </c>
      <c r="H148" s="79">
        <f t="shared" si="17"/>
        <v>100</v>
      </c>
      <c r="I148" s="78">
        <f t="shared" si="15"/>
        <v>0</v>
      </c>
    </row>
    <row r="149" spans="1:9" ht="31.5" x14ac:dyDescent="0.25">
      <c r="A149" s="67" t="s">
        <v>140</v>
      </c>
      <c r="B149" s="82"/>
      <c r="C149" s="83" t="s">
        <v>141</v>
      </c>
      <c r="D149" s="65">
        <v>1092.2</v>
      </c>
      <c r="E149" s="78">
        <f>E150</f>
        <v>1092.2</v>
      </c>
      <c r="F149" s="78">
        <f t="shared" ref="F149:G149" si="41">F150</f>
        <v>398.1</v>
      </c>
      <c r="G149" s="78">
        <f t="shared" si="41"/>
        <v>398.1</v>
      </c>
      <c r="H149" s="79">
        <f t="shared" si="17"/>
        <v>100</v>
      </c>
      <c r="I149" s="78">
        <f t="shared" si="15"/>
        <v>0</v>
      </c>
    </row>
    <row r="150" spans="1:9" ht="47.25" x14ac:dyDescent="0.2">
      <c r="A150" s="67" t="s">
        <v>140</v>
      </c>
      <c r="B150" s="67" t="s">
        <v>11</v>
      </c>
      <c r="C150" s="66" t="s">
        <v>12</v>
      </c>
      <c r="D150" s="65">
        <v>1092.2</v>
      </c>
      <c r="E150" s="78">
        <f>'приложение 3'!G813</f>
        <v>1092.2</v>
      </c>
      <c r="F150" s="78">
        <f>'приложение 3'!H813</f>
        <v>398.1</v>
      </c>
      <c r="G150" s="78">
        <f>'приложение 3'!I813</f>
        <v>398.1</v>
      </c>
      <c r="H150" s="79">
        <f t="shared" si="17"/>
        <v>100</v>
      </c>
      <c r="I150" s="78">
        <f t="shared" si="15"/>
        <v>0</v>
      </c>
    </row>
    <row r="151" spans="1:9" ht="31.5" x14ac:dyDescent="0.25">
      <c r="A151" s="67" t="s">
        <v>421</v>
      </c>
      <c r="B151" s="82"/>
      <c r="C151" s="83" t="s">
        <v>422</v>
      </c>
      <c r="D151" s="65">
        <v>67.900000000000006</v>
      </c>
      <c r="E151" s="78">
        <f>E152</f>
        <v>67.900000000000006</v>
      </c>
      <c r="F151" s="78">
        <f t="shared" ref="F151:G151" si="42">F152</f>
        <v>0</v>
      </c>
      <c r="G151" s="78">
        <f t="shared" si="42"/>
        <v>0</v>
      </c>
      <c r="H151" s="79">
        <v>0</v>
      </c>
      <c r="I151" s="78">
        <f t="shared" si="15"/>
        <v>0</v>
      </c>
    </row>
    <row r="152" spans="1:9" ht="47.25" customHeight="1" x14ac:dyDescent="0.2">
      <c r="A152" s="67" t="s">
        <v>421</v>
      </c>
      <c r="B152" s="67" t="s">
        <v>80</v>
      </c>
      <c r="C152" s="66" t="s">
        <v>81</v>
      </c>
      <c r="D152" s="65">
        <v>67.900000000000006</v>
      </c>
      <c r="E152" s="78">
        <f>'приложение 3'!G16</f>
        <v>67.900000000000006</v>
      </c>
      <c r="F152" s="78">
        <f>'приложение 3'!H16</f>
        <v>0</v>
      </c>
      <c r="G152" s="78">
        <f>'приложение 3'!I16</f>
        <v>0</v>
      </c>
      <c r="H152" s="79">
        <v>0</v>
      </c>
      <c r="I152" s="78">
        <f t="shared" si="15"/>
        <v>0</v>
      </c>
    </row>
    <row r="153" spans="1:9" ht="48.75" customHeight="1" x14ac:dyDescent="0.25">
      <c r="A153" s="67" t="s">
        <v>154</v>
      </c>
      <c r="B153" s="82"/>
      <c r="C153" s="83" t="s">
        <v>155</v>
      </c>
      <c r="D153" s="65">
        <v>31.5</v>
      </c>
      <c r="E153" s="78">
        <f>E154</f>
        <v>31.5</v>
      </c>
      <c r="F153" s="78">
        <f t="shared" ref="F153:G153" si="43">F154</f>
        <v>0</v>
      </c>
      <c r="G153" s="78">
        <f t="shared" si="43"/>
        <v>0</v>
      </c>
      <c r="H153" s="79">
        <v>0</v>
      </c>
      <c r="I153" s="78">
        <f t="shared" ref="I153:I216" si="44">G153-F153</f>
        <v>0</v>
      </c>
    </row>
    <row r="154" spans="1:9" ht="47.25" x14ac:dyDescent="0.25">
      <c r="A154" s="67" t="s">
        <v>156</v>
      </c>
      <c r="B154" s="82"/>
      <c r="C154" s="83" t="s">
        <v>157</v>
      </c>
      <c r="D154" s="65">
        <v>31.5</v>
      </c>
      <c r="E154" s="78">
        <f>E155</f>
        <v>31.5</v>
      </c>
      <c r="F154" s="78">
        <f>F155</f>
        <v>0</v>
      </c>
      <c r="G154" s="78">
        <f>G155</f>
        <v>0</v>
      </c>
      <c r="H154" s="79">
        <v>0</v>
      </c>
      <c r="I154" s="78">
        <f t="shared" si="44"/>
        <v>0</v>
      </c>
    </row>
    <row r="155" spans="1:9" ht="61.5" customHeight="1" x14ac:dyDescent="0.25">
      <c r="A155" s="67" t="s">
        <v>158</v>
      </c>
      <c r="B155" s="82"/>
      <c r="C155" s="83" t="s">
        <v>159</v>
      </c>
      <c r="D155" s="65">
        <v>31.5</v>
      </c>
      <c r="E155" s="78">
        <f>E156</f>
        <v>31.5</v>
      </c>
      <c r="F155" s="78">
        <f t="shared" ref="F155:G155" si="45">F156</f>
        <v>0</v>
      </c>
      <c r="G155" s="78">
        <f t="shared" si="45"/>
        <v>0</v>
      </c>
      <c r="H155" s="79">
        <v>0</v>
      </c>
      <c r="I155" s="78">
        <f t="shared" si="44"/>
        <v>0</v>
      </c>
    </row>
    <row r="156" spans="1:9" ht="47.25" x14ac:dyDescent="0.2">
      <c r="A156" s="67" t="s">
        <v>158</v>
      </c>
      <c r="B156" s="67" t="s">
        <v>11</v>
      </c>
      <c r="C156" s="66" t="s">
        <v>12</v>
      </c>
      <c r="D156" s="65">
        <v>31.5</v>
      </c>
      <c r="E156" s="78">
        <f>'приложение 3'!G825</f>
        <v>31.5</v>
      </c>
      <c r="F156" s="78">
        <f>'приложение 3'!H825</f>
        <v>0</v>
      </c>
      <c r="G156" s="78">
        <f>'приложение 3'!I825</f>
        <v>0</v>
      </c>
      <c r="H156" s="79">
        <v>0</v>
      </c>
      <c r="I156" s="78">
        <f t="shared" si="44"/>
        <v>0</v>
      </c>
    </row>
    <row r="157" spans="1:9" ht="51" customHeight="1" x14ac:dyDescent="0.25">
      <c r="A157" s="67" t="s">
        <v>213</v>
      </c>
      <c r="B157" s="82"/>
      <c r="C157" s="83" t="s">
        <v>214</v>
      </c>
      <c r="D157" s="65">
        <f>D158+D172+D190+D194+D200</f>
        <v>99881.600000000006</v>
      </c>
      <c r="E157" s="78">
        <f>E158+E172++E190+E194+E200</f>
        <v>102420.8</v>
      </c>
      <c r="F157" s="78">
        <f t="shared" ref="F157:G157" si="46">F158+F172++F190+F194+F200</f>
        <v>47252.499999999993</v>
      </c>
      <c r="G157" s="78">
        <f t="shared" si="46"/>
        <v>40516.5</v>
      </c>
      <c r="H157" s="79">
        <f t="shared" ref="H157:H216" si="47">G157/F157*100</f>
        <v>85.744669594201383</v>
      </c>
      <c r="I157" s="78">
        <f t="shared" si="44"/>
        <v>-6735.9999999999927</v>
      </c>
    </row>
    <row r="158" spans="1:9" ht="31.5" x14ac:dyDescent="0.25">
      <c r="A158" s="67" t="s">
        <v>342</v>
      </c>
      <c r="B158" s="82"/>
      <c r="C158" s="83" t="s">
        <v>343</v>
      </c>
      <c r="D158" s="65">
        <f>D159+D163+D169</f>
        <v>63179.099999999991</v>
      </c>
      <c r="E158" s="78">
        <f>E159+E163+E169</f>
        <v>62562.5</v>
      </c>
      <c r="F158" s="78">
        <f t="shared" ref="F158:G158" si="48">F159+F163+F169</f>
        <v>28968</v>
      </c>
      <c r="G158" s="78">
        <f t="shared" si="48"/>
        <v>25508.500000000004</v>
      </c>
      <c r="H158" s="79">
        <f t="shared" si="47"/>
        <v>88.057511737089214</v>
      </c>
      <c r="I158" s="78">
        <f t="shared" si="44"/>
        <v>-3459.4999999999964</v>
      </c>
    </row>
    <row r="159" spans="1:9" ht="31.5" x14ac:dyDescent="0.25">
      <c r="A159" s="67" t="s">
        <v>344</v>
      </c>
      <c r="B159" s="82"/>
      <c r="C159" s="83" t="s">
        <v>345</v>
      </c>
      <c r="D159" s="65">
        <v>1447</v>
      </c>
      <c r="E159" s="78">
        <f>E160</f>
        <v>1559.6</v>
      </c>
      <c r="F159" s="78">
        <f t="shared" ref="F159:G159" si="49">F160</f>
        <v>430.4</v>
      </c>
      <c r="G159" s="78">
        <f t="shared" si="49"/>
        <v>430.4</v>
      </c>
      <c r="H159" s="79">
        <f t="shared" si="47"/>
        <v>100</v>
      </c>
      <c r="I159" s="78">
        <f t="shared" si="44"/>
        <v>0</v>
      </c>
    </row>
    <row r="160" spans="1:9" ht="31.5" x14ac:dyDescent="0.25">
      <c r="A160" s="67" t="s">
        <v>346</v>
      </c>
      <c r="B160" s="82"/>
      <c r="C160" s="83" t="s">
        <v>347</v>
      </c>
      <c r="D160" s="65">
        <v>1447</v>
      </c>
      <c r="E160" s="78">
        <f>E161+E162</f>
        <v>1559.6</v>
      </c>
      <c r="F160" s="78">
        <f t="shared" ref="F160:G160" si="50">F161+F162</f>
        <v>430.4</v>
      </c>
      <c r="G160" s="78">
        <f t="shared" si="50"/>
        <v>430.4</v>
      </c>
      <c r="H160" s="79">
        <f t="shared" si="47"/>
        <v>100</v>
      </c>
      <c r="I160" s="78">
        <f t="shared" si="44"/>
        <v>0</v>
      </c>
    </row>
    <row r="161" spans="1:9" ht="47.25" x14ac:dyDescent="0.2">
      <c r="A161" s="67" t="s">
        <v>346</v>
      </c>
      <c r="B161" s="67" t="s">
        <v>11</v>
      </c>
      <c r="C161" s="66" t="s">
        <v>12</v>
      </c>
      <c r="D161" s="65">
        <v>1447</v>
      </c>
      <c r="E161" s="78">
        <f>'приложение 3'!G992</f>
        <v>1557.1</v>
      </c>
      <c r="F161" s="78">
        <f>'приложение 3'!H992</f>
        <v>427.9</v>
      </c>
      <c r="G161" s="78">
        <f>'приложение 3'!I992</f>
        <v>427.9</v>
      </c>
      <c r="H161" s="79">
        <f t="shared" si="47"/>
        <v>100</v>
      </c>
      <c r="I161" s="78">
        <f t="shared" si="44"/>
        <v>0</v>
      </c>
    </row>
    <row r="162" spans="1:9" ht="31.5" x14ac:dyDescent="0.2">
      <c r="A162" s="67" t="s">
        <v>346</v>
      </c>
      <c r="B162" s="67" t="s">
        <v>362</v>
      </c>
      <c r="C162" s="66" t="s">
        <v>363</v>
      </c>
      <c r="D162" s="65" t="s">
        <v>539</v>
      </c>
      <c r="E162" s="78">
        <f>'приложение 3'!G993</f>
        <v>2.5</v>
      </c>
      <c r="F162" s="78">
        <f>'приложение 3'!H993</f>
        <v>2.5</v>
      </c>
      <c r="G162" s="78">
        <f>'приложение 3'!I993</f>
        <v>2.5</v>
      </c>
      <c r="H162" s="79">
        <f t="shared" si="47"/>
        <v>100</v>
      </c>
      <c r="I162" s="78">
        <f t="shared" si="44"/>
        <v>0</v>
      </c>
    </row>
    <row r="163" spans="1:9" ht="47.25" x14ac:dyDescent="0.25">
      <c r="A163" s="67" t="s">
        <v>348</v>
      </c>
      <c r="B163" s="82"/>
      <c r="C163" s="83" t="s">
        <v>105</v>
      </c>
      <c r="D163" s="65">
        <f>D164</f>
        <v>47083.299999999996</v>
      </c>
      <c r="E163" s="78">
        <f>E164</f>
        <v>48473.8</v>
      </c>
      <c r="F163" s="78">
        <f t="shared" ref="F163:G163" si="51">F164</f>
        <v>25213.199999999997</v>
      </c>
      <c r="G163" s="78">
        <f t="shared" si="51"/>
        <v>25078.100000000002</v>
      </c>
      <c r="H163" s="79">
        <f t="shared" si="47"/>
        <v>99.464169561975496</v>
      </c>
      <c r="I163" s="78">
        <f t="shared" si="44"/>
        <v>-135.09999999999491</v>
      </c>
    </row>
    <row r="164" spans="1:9" ht="15.75" x14ac:dyDescent="0.25">
      <c r="A164" s="67" t="s">
        <v>349</v>
      </c>
      <c r="B164" s="82"/>
      <c r="C164" s="83" t="s">
        <v>350</v>
      </c>
      <c r="D164" s="65">
        <f>D165+D166+D167+D168</f>
        <v>47083.299999999996</v>
      </c>
      <c r="E164" s="78">
        <f>E165+E166+E167+E168</f>
        <v>48473.8</v>
      </c>
      <c r="F164" s="78">
        <f t="shared" ref="F164:G164" si="52">F165+F166+F167+F168</f>
        <v>25213.199999999997</v>
      </c>
      <c r="G164" s="78">
        <f t="shared" si="52"/>
        <v>25078.100000000002</v>
      </c>
      <c r="H164" s="79">
        <f t="shared" si="47"/>
        <v>99.464169561975496</v>
      </c>
      <c r="I164" s="78">
        <f t="shared" si="44"/>
        <v>-135.09999999999491</v>
      </c>
    </row>
    <row r="165" spans="1:9" ht="94.5" x14ac:dyDescent="0.2">
      <c r="A165" s="67" t="s">
        <v>349</v>
      </c>
      <c r="B165" s="67" t="s">
        <v>9</v>
      </c>
      <c r="C165" s="66" t="s">
        <v>10</v>
      </c>
      <c r="D165" s="65">
        <v>14206.3</v>
      </c>
      <c r="E165" s="78">
        <f>'приложение 3'!G996</f>
        <v>14206.4</v>
      </c>
      <c r="F165" s="78">
        <f>'приложение 3'!H996</f>
        <v>7022</v>
      </c>
      <c r="G165" s="78">
        <f>'приложение 3'!I996</f>
        <v>7014</v>
      </c>
      <c r="H165" s="79">
        <f t="shared" si="47"/>
        <v>99.886072344061517</v>
      </c>
      <c r="I165" s="78">
        <f t="shared" si="44"/>
        <v>-8</v>
      </c>
    </row>
    <row r="166" spans="1:9" ht="47.25" x14ac:dyDescent="0.2">
      <c r="A166" s="67" t="s">
        <v>349</v>
      </c>
      <c r="B166" s="67" t="s">
        <v>11</v>
      </c>
      <c r="C166" s="66" t="s">
        <v>12</v>
      </c>
      <c r="D166" s="65">
        <v>5997.8</v>
      </c>
      <c r="E166" s="78">
        <f>'приложение 3'!G997</f>
        <v>6359.4</v>
      </c>
      <c r="F166" s="78">
        <f>'приложение 3'!H997</f>
        <v>2529.3000000000002</v>
      </c>
      <c r="G166" s="78">
        <f>'приложение 3'!I997</f>
        <v>2431.6</v>
      </c>
      <c r="H166" s="79">
        <f t="shared" si="47"/>
        <v>96.137271181749881</v>
      </c>
      <c r="I166" s="78">
        <f t="shared" si="44"/>
        <v>-97.700000000000273</v>
      </c>
    </row>
    <row r="167" spans="1:9" ht="47.25" x14ac:dyDescent="0.2">
      <c r="A167" s="67" t="s">
        <v>349</v>
      </c>
      <c r="B167" s="67" t="s">
        <v>80</v>
      </c>
      <c r="C167" s="66" t="s">
        <v>81</v>
      </c>
      <c r="D167" s="65">
        <v>26371.3</v>
      </c>
      <c r="E167" s="78">
        <f>'приложение 3'!G998+'приложение 3'!G1012</f>
        <v>27400.100000000002</v>
      </c>
      <c r="F167" s="78">
        <f>'приложение 3'!H998+'приложение 3'!H1012</f>
        <v>15405.8</v>
      </c>
      <c r="G167" s="78">
        <f>'приложение 3'!I998+'приложение 3'!I1012</f>
        <v>15405.8</v>
      </c>
      <c r="H167" s="79">
        <f t="shared" si="47"/>
        <v>100</v>
      </c>
      <c r="I167" s="78">
        <f t="shared" si="44"/>
        <v>0</v>
      </c>
    </row>
    <row r="168" spans="1:9" ht="15.75" x14ac:dyDescent="0.2">
      <c r="A168" s="67" t="s">
        <v>349</v>
      </c>
      <c r="B168" s="67" t="s">
        <v>13</v>
      </c>
      <c r="C168" s="66" t="s">
        <v>14</v>
      </c>
      <c r="D168" s="65">
        <v>507.9</v>
      </c>
      <c r="E168" s="78">
        <f>'приложение 3'!G999</f>
        <v>507.9</v>
      </c>
      <c r="F168" s="78">
        <f>'приложение 3'!H999</f>
        <v>256.10000000000002</v>
      </c>
      <c r="G168" s="78">
        <f>'приложение 3'!I999</f>
        <v>226.7</v>
      </c>
      <c r="H168" s="79">
        <f t="shared" si="47"/>
        <v>88.520109332292066</v>
      </c>
      <c r="I168" s="78">
        <f t="shared" si="44"/>
        <v>-29.400000000000034</v>
      </c>
    </row>
    <row r="169" spans="1:9" ht="64.5" customHeight="1" x14ac:dyDescent="0.25">
      <c r="A169" s="67" t="s">
        <v>351</v>
      </c>
      <c r="B169" s="82"/>
      <c r="C169" s="83" t="s">
        <v>352</v>
      </c>
      <c r="D169" s="65">
        <v>14648.8</v>
      </c>
      <c r="E169" s="78">
        <f>E170</f>
        <v>12529.1</v>
      </c>
      <c r="F169" s="78">
        <f t="shared" ref="F169:G170" si="53">F170</f>
        <v>3324.4</v>
      </c>
      <c r="G169" s="78">
        <f t="shared" si="53"/>
        <v>0</v>
      </c>
      <c r="H169" s="79">
        <v>0</v>
      </c>
      <c r="I169" s="78">
        <f t="shared" si="44"/>
        <v>-3324.4</v>
      </c>
    </row>
    <row r="170" spans="1:9" ht="47.25" x14ac:dyDescent="0.25">
      <c r="A170" s="67" t="s">
        <v>353</v>
      </c>
      <c r="B170" s="82"/>
      <c r="C170" s="83" t="s">
        <v>268</v>
      </c>
      <c r="D170" s="65">
        <v>14648.8</v>
      </c>
      <c r="E170" s="78">
        <f>E171</f>
        <v>12529.1</v>
      </c>
      <c r="F170" s="78">
        <f t="shared" si="53"/>
        <v>3324.4</v>
      </c>
      <c r="G170" s="78">
        <f t="shared" si="53"/>
        <v>0</v>
      </c>
      <c r="H170" s="79">
        <v>0</v>
      </c>
      <c r="I170" s="78">
        <f t="shared" si="44"/>
        <v>-3324.4</v>
      </c>
    </row>
    <row r="171" spans="1:9" ht="47.25" x14ac:dyDescent="0.2">
      <c r="A171" s="67" t="s">
        <v>353</v>
      </c>
      <c r="B171" s="67" t="s">
        <v>11</v>
      </c>
      <c r="C171" s="66" t="s">
        <v>12</v>
      </c>
      <c r="D171" s="65">
        <v>14648.8</v>
      </c>
      <c r="E171" s="78">
        <f>'приложение 3'!G1002</f>
        <v>12529.1</v>
      </c>
      <c r="F171" s="78">
        <f>'приложение 3'!H1002</f>
        <v>3324.4</v>
      </c>
      <c r="G171" s="78">
        <f>'приложение 3'!I1002</f>
        <v>0</v>
      </c>
      <c r="H171" s="79">
        <v>0</v>
      </c>
      <c r="I171" s="78">
        <f t="shared" si="44"/>
        <v>-3324.4</v>
      </c>
    </row>
    <row r="172" spans="1:9" ht="47.25" x14ac:dyDescent="0.25">
      <c r="A172" s="67" t="s">
        <v>387</v>
      </c>
      <c r="B172" s="82"/>
      <c r="C172" s="83" t="s">
        <v>388</v>
      </c>
      <c r="D172" s="65">
        <f>D173+D177+D183</f>
        <v>35613.9</v>
      </c>
      <c r="E172" s="78">
        <f>E173+E177+E183+E187</f>
        <v>38970.699999999997</v>
      </c>
      <c r="F172" s="78">
        <f t="shared" ref="F172:G172" si="54">F173+F177+F183+F187</f>
        <v>17709.899999999998</v>
      </c>
      <c r="G172" s="78">
        <f t="shared" si="54"/>
        <v>14433.4</v>
      </c>
      <c r="H172" s="79">
        <f t="shared" si="47"/>
        <v>81.499048554763164</v>
      </c>
      <c r="I172" s="78">
        <f t="shared" si="44"/>
        <v>-3276.4999999999982</v>
      </c>
    </row>
    <row r="173" spans="1:9" ht="31.5" x14ac:dyDescent="0.25">
      <c r="A173" s="67" t="s">
        <v>398</v>
      </c>
      <c r="B173" s="82"/>
      <c r="C173" s="83" t="s">
        <v>399</v>
      </c>
      <c r="D173" s="65">
        <v>979.5</v>
      </c>
      <c r="E173" s="78">
        <f>E174</f>
        <v>806.2</v>
      </c>
      <c r="F173" s="78">
        <f t="shared" ref="F173:G173" si="55">F174</f>
        <v>26</v>
      </c>
      <c r="G173" s="78">
        <f t="shared" si="55"/>
        <v>26</v>
      </c>
      <c r="H173" s="79">
        <f t="shared" si="47"/>
        <v>100</v>
      </c>
      <c r="I173" s="78">
        <f t="shared" si="44"/>
        <v>0</v>
      </c>
    </row>
    <row r="174" spans="1:9" ht="31.5" x14ac:dyDescent="0.25">
      <c r="A174" s="67" t="s">
        <v>400</v>
      </c>
      <c r="B174" s="82"/>
      <c r="C174" s="83" t="s">
        <v>401</v>
      </c>
      <c r="D174" s="65">
        <v>979.5</v>
      </c>
      <c r="E174" s="78">
        <f>E175+E176</f>
        <v>806.2</v>
      </c>
      <c r="F174" s="78">
        <f t="shared" ref="F174:G174" si="56">F175+F176</f>
        <v>26</v>
      </c>
      <c r="G174" s="78">
        <f t="shared" si="56"/>
        <v>26</v>
      </c>
      <c r="H174" s="79">
        <f t="shared" si="47"/>
        <v>100</v>
      </c>
      <c r="I174" s="78">
        <f t="shared" si="44"/>
        <v>0</v>
      </c>
    </row>
    <row r="175" spans="1:9" ht="47.25" x14ac:dyDescent="0.2">
      <c r="A175" s="67" t="s">
        <v>400</v>
      </c>
      <c r="B175" s="67" t="s">
        <v>11</v>
      </c>
      <c r="C175" s="66" t="s">
        <v>12</v>
      </c>
      <c r="D175" s="65">
        <v>979.5</v>
      </c>
      <c r="E175" s="78">
        <f>'приложение 3'!G1073</f>
        <v>756.2</v>
      </c>
      <c r="F175" s="78">
        <f>'приложение 3'!H1073</f>
        <v>20</v>
      </c>
      <c r="G175" s="78">
        <f>'приложение 3'!I1073</f>
        <v>20</v>
      </c>
      <c r="H175" s="79">
        <f t="shared" si="47"/>
        <v>100</v>
      </c>
      <c r="I175" s="78">
        <f t="shared" si="44"/>
        <v>0</v>
      </c>
    </row>
    <row r="176" spans="1:9" ht="31.5" x14ac:dyDescent="0.2">
      <c r="A176" s="67" t="s">
        <v>400</v>
      </c>
      <c r="B176" s="67" t="s">
        <v>362</v>
      </c>
      <c r="C176" s="66" t="s">
        <v>363</v>
      </c>
      <c r="D176" s="65" t="s">
        <v>539</v>
      </c>
      <c r="E176" s="78">
        <f>'приложение 3'!G1074</f>
        <v>50</v>
      </c>
      <c r="F176" s="78">
        <f>'приложение 3'!H1074</f>
        <v>6</v>
      </c>
      <c r="G176" s="78">
        <f>'приложение 3'!I1074</f>
        <v>6</v>
      </c>
      <c r="H176" s="79">
        <f t="shared" si="47"/>
        <v>100</v>
      </c>
      <c r="I176" s="78">
        <f t="shared" si="44"/>
        <v>0</v>
      </c>
    </row>
    <row r="177" spans="1:9" ht="46.5" customHeight="1" x14ac:dyDescent="0.25">
      <c r="A177" s="67" t="s">
        <v>389</v>
      </c>
      <c r="B177" s="82"/>
      <c r="C177" s="83" t="s">
        <v>105</v>
      </c>
      <c r="D177" s="65">
        <v>33749</v>
      </c>
      <c r="E177" s="78">
        <f>E178</f>
        <v>34603</v>
      </c>
      <c r="F177" s="78">
        <f>F178</f>
        <v>15112.999999999998</v>
      </c>
      <c r="G177" s="78">
        <f>G178</f>
        <v>14407.4</v>
      </c>
      <c r="H177" s="79">
        <f t="shared" si="47"/>
        <v>95.331171838814271</v>
      </c>
      <c r="I177" s="78">
        <f t="shared" si="44"/>
        <v>-705.59999999999854</v>
      </c>
    </row>
    <row r="178" spans="1:9" ht="15.75" x14ac:dyDescent="0.25">
      <c r="A178" s="67" t="s">
        <v>390</v>
      </c>
      <c r="B178" s="82"/>
      <c r="C178" s="83" t="s">
        <v>391</v>
      </c>
      <c r="D178" s="65">
        <v>33749</v>
      </c>
      <c r="E178" s="78">
        <f>E179+E180+E181+E182</f>
        <v>34603</v>
      </c>
      <c r="F178" s="78">
        <f t="shared" ref="F178:G178" si="57">F179+F180+F181+F182</f>
        <v>15112.999999999998</v>
      </c>
      <c r="G178" s="78">
        <f t="shared" si="57"/>
        <v>14407.4</v>
      </c>
      <c r="H178" s="79">
        <f t="shared" si="47"/>
        <v>95.331171838814271</v>
      </c>
      <c r="I178" s="78">
        <f t="shared" si="44"/>
        <v>-705.59999999999854</v>
      </c>
    </row>
    <row r="179" spans="1:9" ht="94.5" x14ac:dyDescent="0.2">
      <c r="A179" s="67" t="s">
        <v>390</v>
      </c>
      <c r="B179" s="67" t="s">
        <v>9</v>
      </c>
      <c r="C179" s="66" t="s">
        <v>10</v>
      </c>
      <c r="D179" s="65">
        <v>8499.9</v>
      </c>
      <c r="E179" s="78">
        <f>'приложение 3'!G1061</f>
        <v>8499.9</v>
      </c>
      <c r="F179" s="78">
        <f>'приложение 3'!H1061</f>
        <v>4087.5</v>
      </c>
      <c r="G179" s="78">
        <f>'приложение 3'!I1061</f>
        <v>4081.2</v>
      </c>
      <c r="H179" s="79">
        <f t="shared" si="47"/>
        <v>99.845871559633025</v>
      </c>
      <c r="I179" s="78">
        <f t="shared" si="44"/>
        <v>-6.3000000000001819</v>
      </c>
    </row>
    <row r="180" spans="1:9" ht="52.5" customHeight="1" x14ac:dyDescent="0.2">
      <c r="A180" s="67" t="s">
        <v>390</v>
      </c>
      <c r="B180" s="67" t="s">
        <v>11</v>
      </c>
      <c r="C180" s="66" t="s">
        <v>12</v>
      </c>
      <c r="D180" s="65">
        <v>6121.1</v>
      </c>
      <c r="E180" s="78">
        <f>'приложение 3'!G1062</f>
        <v>6975.1</v>
      </c>
      <c r="F180" s="78">
        <f>'приложение 3'!H1062</f>
        <v>2386.9</v>
      </c>
      <c r="G180" s="78">
        <f>'приложение 3'!I1062</f>
        <v>1687.7</v>
      </c>
      <c r="H180" s="79">
        <f t="shared" si="47"/>
        <v>70.706774477355566</v>
      </c>
      <c r="I180" s="78">
        <f t="shared" si="44"/>
        <v>-699.2</v>
      </c>
    </row>
    <row r="181" spans="1:9" ht="47.25" x14ac:dyDescent="0.2">
      <c r="A181" s="67" t="s">
        <v>390</v>
      </c>
      <c r="B181" s="67" t="s">
        <v>80</v>
      </c>
      <c r="C181" s="66" t="s">
        <v>81</v>
      </c>
      <c r="D181" s="65">
        <v>18765.8</v>
      </c>
      <c r="E181" s="78">
        <f>'приложение 3'!G1063</f>
        <v>18765.8</v>
      </c>
      <c r="F181" s="78">
        <f>'приложение 3'!H1063</f>
        <v>8520.2999999999993</v>
      </c>
      <c r="G181" s="78">
        <f>'приложение 3'!I1063</f>
        <v>8520.2999999999993</v>
      </c>
      <c r="H181" s="79">
        <f t="shared" si="47"/>
        <v>100</v>
      </c>
      <c r="I181" s="78">
        <f t="shared" si="44"/>
        <v>0</v>
      </c>
    </row>
    <row r="182" spans="1:9" ht="15.75" x14ac:dyDescent="0.2">
      <c r="A182" s="67" t="s">
        <v>390</v>
      </c>
      <c r="B182" s="67" t="s">
        <v>13</v>
      </c>
      <c r="C182" s="66" t="s">
        <v>14</v>
      </c>
      <c r="D182" s="65">
        <v>362.2</v>
      </c>
      <c r="E182" s="78">
        <f>'приложение 3'!G1064</f>
        <v>362.2</v>
      </c>
      <c r="F182" s="78">
        <f>'приложение 3'!H1064</f>
        <v>118.3</v>
      </c>
      <c r="G182" s="78">
        <f>'приложение 3'!I1064</f>
        <v>118.2</v>
      </c>
      <c r="H182" s="79">
        <f t="shared" si="47"/>
        <v>99.915469146238379</v>
      </c>
      <c r="I182" s="78">
        <f t="shared" si="44"/>
        <v>-9.9999999999994316E-2</v>
      </c>
    </row>
    <row r="183" spans="1:9" ht="47.25" x14ac:dyDescent="0.25">
      <c r="A183" s="67" t="s">
        <v>392</v>
      </c>
      <c r="B183" s="82"/>
      <c r="C183" s="83" t="s">
        <v>393</v>
      </c>
      <c r="D183" s="65">
        <f>D184</f>
        <v>885.4</v>
      </c>
      <c r="E183" s="78">
        <f>E184</f>
        <v>3536.5</v>
      </c>
      <c r="F183" s="78">
        <f>F184</f>
        <v>2570.9</v>
      </c>
      <c r="G183" s="78">
        <f>G184</f>
        <v>0</v>
      </c>
      <c r="H183" s="79">
        <v>0</v>
      </c>
      <c r="I183" s="78">
        <f t="shared" si="44"/>
        <v>-2570.9</v>
      </c>
    </row>
    <row r="184" spans="1:9" ht="63" x14ac:dyDescent="0.25">
      <c r="A184" s="67" t="s">
        <v>394</v>
      </c>
      <c r="B184" s="82"/>
      <c r="C184" s="83" t="s">
        <v>395</v>
      </c>
      <c r="D184" s="65">
        <f>D185+D186</f>
        <v>885.4</v>
      </c>
      <c r="E184" s="78">
        <f>E185+E186</f>
        <v>3536.5</v>
      </c>
      <c r="F184" s="78">
        <f t="shared" ref="F184:G184" si="58">F185+F186</f>
        <v>2570.9</v>
      </c>
      <c r="G184" s="78">
        <f t="shared" si="58"/>
        <v>0</v>
      </c>
      <c r="H184" s="79">
        <v>0</v>
      </c>
      <c r="I184" s="78">
        <f t="shared" si="44"/>
        <v>-2570.9</v>
      </c>
    </row>
    <row r="185" spans="1:9" ht="47.25" x14ac:dyDescent="0.2">
      <c r="A185" s="67" t="s">
        <v>394</v>
      </c>
      <c r="B185" s="67" t="s">
        <v>11</v>
      </c>
      <c r="C185" s="66" t="s">
        <v>12</v>
      </c>
      <c r="D185" s="65">
        <v>241.4</v>
      </c>
      <c r="E185" s="78">
        <f>'приложение 3'!G1067</f>
        <v>965.6</v>
      </c>
      <c r="F185" s="78">
        <f>'приложение 3'!H1067</f>
        <v>0</v>
      </c>
      <c r="G185" s="78">
        <f>'приложение 3'!I1067</f>
        <v>0</v>
      </c>
      <c r="H185" s="79">
        <v>0</v>
      </c>
      <c r="I185" s="78">
        <f t="shared" si="44"/>
        <v>0</v>
      </c>
    </row>
    <row r="186" spans="1:9" ht="47.25" x14ac:dyDescent="0.2">
      <c r="A186" s="67" t="s">
        <v>394</v>
      </c>
      <c r="B186" s="67" t="s">
        <v>80</v>
      </c>
      <c r="C186" s="66" t="s">
        <v>81</v>
      </c>
      <c r="D186" s="65">
        <v>644</v>
      </c>
      <c r="E186" s="78">
        <f>'приложение 3'!G69</f>
        <v>2570.9</v>
      </c>
      <c r="F186" s="78">
        <f>'приложение 3'!H69</f>
        <v>2570.9</v>
      </c>
      <c r="G186" s="78">
        <f>'приложение 3'!I69</f>
        <v>0</v>
      </c>
      <c r="H186" s="79">
        <v>0</v>
      </c>
      <c r="I186" s="78">
        <f t="shared" si="44"/>
        <v>-2570.9</v>
      </c>
    </row>
    <row r="187" spans="1:9" ht="15.75" x14ac:dyDescent="0.2">
      <c r="A187" s="25" t="s">
        <v>554</v>
      </c>
      <c r="B187" s="37"/>
      <c r="C187" s="38" t="s">
        <v>218</v>
      </c>
      <c r="D187" s="65" t="s">
        <v>539</v>
      </c>
      <c r="E187" s="78">
        <f>E188</f>
        <v>25</v>
      </c>
      <c r="F187" s="78">
        <f t="shared" ref="F187:G188" si="59">F188</f>
        <v>0</v>
      </c>
      <c r="G187" s="78">
        <f t="shared" si="59"/>
        <v>0</v>
      </c>
      <c r="H187" s="79">
        <v>0</v>
      </c>
      <c r="I187" s="78">
        <f t="shared" si="44"/>
        <v>0</v>
      </c>
    </row>
    <row r="188" spans="1:9" ht="47.25" x14ac:dyDescent="0.2">
      <c r="A188" s="25" t="s">
        <v>555</v>
      </c>
      <c r="B188" s="37"/>
      <c r="C188" s="38" t="s">
        <v>556</v>
      </c>
      <c r="D188" s="65" t="s">
        <v>539</v>
      </c>
      <c r="E188" s="78">
        <f>E189</f>
        <v>25</v>
      </c>
      <c r="F188" s="78">
        <f t="shared" si="59"/>
        <v>0</v>
      </c>
      <c r="G188" s="78">
        <f t="shared" si="59"/>
        <v>0</v>
      </c>
      <c r="H188" s="79">
        <v>0</v>
      </c>
      <c r="I188" s="78">
        <f t="shared" si="44"/>
        <v>0</v>
      </c>
    </row>
    <row r="189" spans="1:9" ht="47.25" x14ac:dyDescent="0.2">
      <c r="A189" s="25" t="s">
        <v>555</v>
      </c>
      <c r="B189" s="37" t="s">
        <v>11</v>
      </c>
      <c r="C189" s="38" t="s">
        <v>12</v>
      </c>
      <c r="D189" s="65" t="s">
        <v>539</v>
      </c>
      <c r="E189" s="78">
        <f>'приложение 3'!G875</f>
        <v>25</v>
      </c>
      <c r="F189" s="78">
        <f>'приложение 3'!H875</f>
        <v>0</v>
      </c>
      <c r="G189" s="78">
        <f>'приложение 3'!I875</f>
        <v>0</v>
      </c>
      <c r="H189" s="79">
        <v>0</v>
      </c>
      <c r="I189" s="78">
        <f t="shared" si="44"/>
        <v>0</v>
      </c>
    </row>
    <row r="190" spans="1:9" ht="47.25" x14ac:dyDescent="0.25">
      <c r="A190" s="67" t="s">
        <v>334</v>
      </c>
      <c r="B190" s="82"/>
      <c r="C190" s="83" t="s">
        <v>335</v>
      </c>
      <c r="D190" s="65">
        <v>273</v>
      </c>
      <c r="E190" s="78">
        <f>E191</f>
        <v>13</v>
      </c>
      <c r="F190" s="78">
        <f>F191</f>
        <v>0</v>
      </c>
      <c r="G190" s="78">
        <f>G191</f>
        <v>0</v>
      </c>
      <c r="H190" s="79">
        <v>0</v>
      </c>
      <c r="I190" s="78">
        <f t="shared" si="44"/>
        <v>0</v>
      </c>
    </row>
    <row r="191" spans="1:9" ht="31.5" x14ac:dyDescent="0.25">
      <c r="A191" s="67" t="s">
        <v>336</v>
      </c>
      <c r="B191" s="82"/>
      <c r="C191" s="83" t="s">
        <v>337</v>
      </c>
      <c r="D191" s="65">
        <v>273</v>
      </c>
      <c r="E191" s="78">
        <f>E192</f>
        <v>13</v>
      </c>
      <c r="F191" s="78">
        <f t="shared" ref="F191:G191" si="60">F192</f>
        <v>0</v>
      </c>
      <c r="G191" s="78">
        <f t="shared" si="60"/>
        <v>0</v>
      </c>
      <c r="H191" s="79">
        <v>0</v>
      </c>
      <c r="I191" s="78">
        <f t="shared" si="44"/>
        <v>0</v>
      </c>
    </row>
    <row r="192" spans="1:9" ht="94.5" x14ac:dyDescent="0.25">
      <c r="A192" s="67" t="s">
        <v>338</v>
      </c>
      <c r="B192" s="82"/>
      <c r="C192" s="83" t="s">
        <v>339</v>
      </c>
      <c r="D192" s="65">
        <v>273</v>
      </c>
      <c r="E192" s="78">
        <f>E193</f>
        <v>13</v>
      </c>
      <c r="F192" s="78">
        <f>F193</f>
        <v>0</v>
      </c>
      <c r="G192" s="78">
        <f>G193</f>
        <v>0</v>
      </c>
      <c r="H192" s="79">
        <v>0</v>
      </c>
      <c r="I192" s="78">
        <f t="shared" si="44"/>
        <v>0</v>
      </c>
    </row>
    <row r="193" spans="1:9" ht="47.25" x14ac:dyDescent="0.2">
      <c r="A193" s="67" t="s">
        <v>338</v>
      </c>
      <c r="B193" s="67" t="s">
        <v>11</v>
      </c>
      <c r="C193" s="66" t="s">
        <v>12</v>
      </c>
      <c r="D193" s="65">
        <v>273</v>
      </c>
      <c r="E193" s="78">
        <f>'приложение 3'!G985</f>
        <v>13</v>
      </c>
      <c r="F193" s="78">
        <f>'приложение 3'!H985</f>
        <v>0</v>
      </c>
      <c r="G193" s="78">
        <f>'приложение 3'!I985</f>
        <v>0</v>
      </c>
      <c r="H193" s="79">
        <v>0</v>
      </c>
      <c r="I193" s="78">
        <f t="shared" si="44"/>
        <v>0</v>
      </c>
    </row>
    <row r="194" spans="1:9" ht="31.5" x14ac:dyDescent="0.25">
      <c r="A194" s="67" t="s">
        <v>215</v>
      </c>
      <c r="B194" s="82"/>
      <c r="C194" s="83" t="s">
        <v>216</v>
      </c>
      <c r="D194" s="65">
        <v>241</v>
      </c>
      <c r="E194" s="78">
        <v>0</v>
      </c>
      <c r="F194" s="78">
        <v>0</v>
      </c>
      <c r="G194" s="78">
        <v>0</v>
      </c>
      <c r="H194" s="79">
        <v>0</v>
      </c>
      <c r="I194" s="78">
        <f t="shared" si="44"/>
        <v>0</v>
      </c>
    </row>
    <row r="195" spans="1:9" ht="15.75" x14ac:dyDescent="0.25">
      <c r="A195" s="67" t="s">
        <v>217</v>
      </c>
      <c r="B195" s="82"/>
      <c r="C195" s="83" t="s">
        <v>218</v>
      </c>
      <c r="D195" s="65">
        <v>241</v>
      </c>
      <c r="E195" s="78">
        <v>0</v>
      </c>
      <c r="F195" s="78">
        <v>0</v>
      </c>
      <c r="G195" s="78">
        <v>0</v>
      </c>
      <c r="H195" s="79">
        <v>0</v>
      </c>
      <c r="I195" s="78">
        <f t="shared" si="44"/>
        <v>0</v>
      </c>
    </row>
    <row r="196" spans="1:9" ht="15.75" x14ac:dyDescent="0.25">
      <c r="A196" s="67" t="s">
        <v>219</v>
      </c>
      <c r="B196" s="82"/>
      <c r="C196" s="83" t="s">
        <v>220</v>
      </c>
      <c r="D196" s="65">
        <v>100</v>
      </c>
      <c r="E196" s="78">
        <v>0</v>
      </c>
      <c r="F196" s="78">
        <v>0</v>
      </c>
      <c r="G196" s="78">
        <v>0</v>
      </c>
      <c r="H196" s="79">
        <v>0</v>
      </c>
      <c r="I196" s="78">
        <f t="shared" si="44"/>
        <v>0</v>
      </c>
    </row>
    <row r="197" spans="1:9" ht="47.25" x14ac:dyDescent="0.2">
      <c r="A197" s="67" t="s">
        <v>219</v>
      </c>
      <c r="B197" s="67" t="s">
        <v>11</v>
      </c>
      <c r="C197" s="66" t="s">
        <v>12</v>
      </c>
      <c r="D197" s="65">
        <v>100</v>
      </c>
      <c r="E197" s="78">
        <v>0</v>
      </c>
      <c r="F197" s="78">
        <v>0</v>
      </c>
      <c r="G197" s="78">
        <v>0</v>
      </c>
      <c r="H197" s="79">
        <v>0</v>
      </c>
      <c r="I197" s="78">
        <f t="shared" si="44"/>
        <v>0</v>
      </c>
    </row>
    <row r="198" spans="1:9" ht="78.75" x14ac:dyDescent="0.25">
      <c r="A198" s="67" t="s">
        <v>221</v>
      </c>
      <c r="B198" s="82"/>
      <c r="C198" s="83" t="s">
        <v>222</v>
      </c>
      <c r="D198" s="65">
        <v>141</v>
      </c>
      <c r="E198" s="78">
        <v>0</v>
      </c>
      <c r="F198" s="78">
        <v>0</v>
      </c>
      <c r="G198" s="78">
        <v>0</v>
      </c>
      <c r="H198" s="79">
        <v>0</v>
      </c>
      <c r="I198" s="78">
        <f t="shared" si="44"/>
        <v>0</v>
      </c>
    </row>
    <row r="199" spans="1:9" ht="47.25" x14ac:dyDescent="0.2">
      <c r="A199" s="67" t="s">
        <v>221</v>
      </c>
      <c r="B199" s="67" t="s">
        <v>11</v>
      </c>
      <c r="C199" s="66" t="s">
        <v>12</v>
      </c>
      <c r="D199" s="65">
        <v>141</v>
      </c>
      <c r="E199" s="78">
        <v>0</v>
      </c>
      <c r="F199" s="78">
        <v>0</v>
      </c>
      <c r="G199" s="78">
        <v>0</v>
      </c>
      <c r="H199" s="79">
        <v>0</v>
      </c>
      <c r="I199" s="78">
        <f t="shared" si="44"/>
        <v>0</v>
      </c>
    </row>
    <row r="200" spans="1:9" ht="78.75" x14ac:dyDescent="0.25">
      <c r="A200" s="67" t="s">
        <v>294</v>
      </c>
      <c r="B200" s="82"/>
      <c r="C200" s="83" t="s">
        <v>295</v>
      </c>
      <c r="D200" s="65">
        <v>574.6</v>
      </c>
      <c r="E200" s="78">
        <f>E201</f>
        <v>874.6</v>
      </c>
      <c r="F200" s="78">
        <f t="shared" ref="F200:G200" si="61">F201</f>
        <v>574.6</v>
      </c>
      <c r="G200" s="78">
        <f t="shared" si="61"/>
        <v>574.6</v>
      </c>
      <c r="H200" s="79">
        <f t="shared" si="47"/>
        <v>100</v>
      </c>
      <c r="I200" s="78">
        <f t="shared" si="44"/>
        <v>0</v>
      </c>
    </row>
    <row r="201" spans="1:9" ht="63" x14ac:dyDescent="0.25">
      <c r="A201" s="67" t="s">
        <v>296</v>
      </c>
      <c r="B201" s="82"/>
      <c r="C201" s="83" t="s">
        <v>297</v>
      </c>
      <c r="D201" s="65">
        <v>574.6</v>
      </c>
      <c r="E201" s="78">
        <f>E202</f>
        <v>874.6</v>
      </c>
      <c r="F201" s="78">
        <f t="shared" ref="F201:G202" si="62">F202</f>
        <v>574.6</v>
      </c>
      <c r="G201" s="78">
        <f t="shared" si="62"/>
        <v>574.6</v>
      </c>
      <c r="H201" s="79">
        <f t="shared" si="47"/>
        <v>100</v>
      </c>
      <c r="I201" s="78">
        <f t="shared" si="44"/>
        <v>0</v>
      </c>
    </row>
    <row r="202" spans="1:9" ht="31.5" x14ac:dyDescent="0.25">
      <c r="A202" s="67" t="s">
        <v>298</v>
      </c>
      <c r="B202" s="82"/>
      <c r="C202" s="83" t="s">
        <v>299</v>
      </c>
      <c r="D202" s="65">
        <v>574.6</v>
      </c>
      <c r="E202" s="78">
        <f>E203</f>
        <v>874.6</v>
      </c>
      <c r="F202" s="78">
        <f t="shared" si="62"/>
        <v>574.6</v>
      </c>
      <c r="G202" s="78">
        <f t="shared" si="62"/>
        <v>574.6</v>
      </c>
      <c r="H202" s="79">
        <f t="shared" si="47"/>
        <v>100</v>
      </c>
      <c r="I202" s="78">
        <f t="shared" si="44"/>
        <v>0</v>
      </c>
    </row>
    <row r="203" spans="1:9" ht="47.25" x14ac:dyDescent="0.2">
      <c r="A203" s="67" t="s">
        <v>298</v>
      </c>
      <c r="B203" s="67" t="s">
        <v>11</v>
      </c>
      <c r="C203" s="66" t="s">
        <v>12</v>
      </c>
      <c r="D203" s="65">
        <v>574.6</v>
      </c>
      <c r="E203" s="78">
        <f>'приложение 3'!G946</f>
        <v>874.6</v>
      </c>
      <c r="F203" s="78">
        <f>'приложение 3'!H946</f>
        <v>574.6</v>
      </c>
      <c r="G203" s="78">
        <f>'приложение 3'!I946</f>
        <v>574.6</v>
      </c>
      <c r="H203" s="79">
        <f t="shared" si="47"/>
        <v>100</v>
      </c>
      <c r="I203" s="78">
        <f t="shared" si="44"/>
        <v>0</v>
      </c>
    </row>
    <row r="204" spans="1:9" ht="47.25" x14ac:dyDescent="0.25">
      <c r="A204" s="67" t="s">
        <v>37</v>
      </c>
      <c r="B204" s="82"/>
      <c r="C204" s="83" t="s">
        <v>38</v>
      </c>
      <c r="D204" s="65">
        <v>16036.5</v>
      </c>
      <c r="E204" s="78">
        <f>E205+E214+E222+E228</f>
        <v>21105.599999999999</v>
      </c>
      <c r="F204" s="78">
        <f t="shared" ref="F204:G204" si="63">F205+F214+F222+F228</f>
        <v>14237</v>
      </c>
      <c r="G204" s="78">
        <f t="shared" si="63"/>
        <v>6436.9</v>
      </c>
      <c r="H204" s="79">
        <f t="shared" si="47"/>
        <v>45.212474538175172</v>
      </c>
      <c r="I204" s="78">
        <f t="shared" si="44"/>
        <v>-7800.1</v>
      </c>
    </row>
    <row r="205" spans="1:9" ht="63" x14ac:dyDescent="0.25">
      <c r="A205" s="67" t="s">
        <v>74</v>
      </c>
      <c r="B205" s="82"/>
      <c r="C205" s="83" t="s">
        <v>75</v>
      </c>
      <c r="D205" s="65">
        <v>6336.6</v>
      </c>
      <c r="E205" s="78">
        <f>E206+E209</f>
        <v>6336.6</v>
      </c>
      <c r="F205" s="78">
        <f t="shared" ref="F205:G205" si="64">F206+F209</f>
        <v>3652</v>
      </c>
      <c r="G205" s="78">
        <f t="shared" si="64"/>
        <v>3431.3</v>
      </c>
      <c r="H205" s="79">
        <f t="shared" si="47"/>
        <v>93.956736035049289</v>
      </c>
      <c r="I205" s="78">
        <f t="shared" si="44"/>
        <v>-220.69999999999982</v>
      </c>
    </row>
    <row r="206" spans="1:9" ht="47.25" x14ac:dyDescent="0.25">
      <c r="A206" s="67" t="s">
        <v>76</v>
      </c>
      <c r="B206" s="82"/>
      <c r="C206" s="83" t="s">
        <v>77</v>
      </c>
      <c r="D206" s="65">
        <v>775.9</v>
      </c>
      <c r="E206" s="78">
        <f>E207</f>
        <v>775.9</v>
      </c>
      <c r="F206" s="78">
        <f t="shared" ref="F206:G206" si="65">F207</f>
        <v>375</v>
      </c>
      <c r="G206" s="78">
        <f t="shared" si="65"/>
        <v>375</v>
      </c>
      <c r="H206" s="79">
        <f t="shared" si="47"/>
        <v>100</v>
      </c>
      <c r="I206" s="78">
        <f t="shared" si="44"/>
        <v>0</v>
      </c>
    </row>
    <row r="207" spans="1:9" ht="15.75" x14ac:dyDescent="0.25">
      <c r="A207" s="67" t="s">
        <v>78</v>
      </c>
      <c r="B207" s="82"/>
      <c r="C207" s="83" t="s">
        <v>79</v>
      </c>
      <c r="D207" s="65">
        <v>775.9</v>
      </c>
      <c r="E207" s="78">
        <f>E208</f>
        <v>775.9</v>
      </c>
      <c r="F207" s="78">
        <f>F208</f>
        <v>375</v>
      </c>
      <c r="G207" s="78">
        <f>G208</f>
        <v>375</v>
      </c>
      <c r="H207" s="79">
        <f t="shared" si="47"/>
        <v>100</v>
      </c>
      <c r="I207" s="78">
        <f t="shared" si="44"/>
        <v>0</v>
      </c>
    </row>
    <row r="208" spans="1:9" ht="47.25" x14ac:dyDescent="0.2">
      <c r="A208" s="67" t="s">
        <v>78</v>
      </c>
      <c r="B208" s="67" t="s">
        <v>80</v>
      </c>
      <c r="C208" s="66" t="s">
        <v>81</v>
      </c>
      <c r="D208" s="65">
        <v>775.9</v>
      </c>
      <c r="E208" s="78">
        <f>'приложение 3'!G753</f>
        <v>775.9</v>
      </c>
      <c r="F208" s="78">
        <f>'приложение 3'!H753</f>
        <v>375</v>
      </c>
      <c r="G208" s="78">
        <f>'приложение 3'!I753</f>
        <v>375</v>
      </c>
      <c r="H208" s="79">
        <f t="shared" si="47"/>
        <v>100</v>
      </c>
      <c r="I208" s="78">
        <f t="shared" si="44"/>
        <v>0</v>
      </c>
    </row>
    <row r="209" spans="1:9" ht="63" x14ac:dyDescent="0.25">
      <c r="A209" s="67" t="s">
        <v>358</v>
      </c>
      <c r="B209" s="82"/>
      <c r="C209" s="83" t="s">
        <v>359</v>
      </c>
      <c r="D209" s="65">
        <v>5560.7</v>
      </c>
      <c r="E209" s="78">
        <f>E210+E212</f>
        <v>5560.7000000000007</v>
      </c>
      <c r="F209" s="78">
        <f t="shared" ref="F209:G209" si="66">F210+F212</f>
        <v>3277</v>
      </c>
      <c r="G209" s="78">
        <f t="shared" si="66"/>
        <v>3056.3</v>
      </c>
      <c r="H209" s="79">
        <f t="shared" si="47"/>
        <v>93.265181568507785</v>
      </c>
      <c r="I209" s="78">
        <f t="shared" si="44"/>
        <v>-220.69999999999982</v>
      </c>
    </row>
    <row r="210" spans="1:9" ht="64.5" customHeight="1" x14ac:dyDescent="0.25">
      <c r="A210" s="67" t="s">
        <v>360</v>
      </c>
      <c r="B210" s="82"/>
      <c r="C210" s="83" t="s">
        <v>361</v>
      </c>
      <c r="D210" s="65">
        <v>5207.6000000000004</v>
      </c>
      <c r="E210" s="78">
        <f>E211</f>
        <v>5207.6000000000004</v>
      </c>
      <c r="F210" s="78">
        <f t="shared" ref="F210:G210" si="67">F211</f>
        <v>3056.3</v>
      </c>
      <c r="G210" s="78">
        <f t="shared" si="67"/>
        <v>3056.3</v>
      </c>
      <c r="H210" s="79">
        <f t="shared" si="47"/>
        <v>100</v>
      </c>
      <c r="I210" s="78">
        <f t="shared" si="44"/>
        <v>0</v>
      </c>
    </row>
    <row r="211" spans="1:9" ht="31.5" x14ac:dyDescent="0.2">
      <c r="A211" s="67" t="s">
        <v>360</v>
      </c>
      <c r="B211" s="67" t="s">
        <v>362</v>
      </c>
      <c r="C211" s="66" t="s">
        <v>363</v>
      </c>
      <c r="D211" s="65">
        <v>5207.6000000000004</v>
      </c>
      <c r="E211" s="78">
        <f>'приложение 3'!G1028</f>
        <v>5207.6000000000004</v>
      </c>
      <c r="F211" s="78">
        <f>'приложение 3'!H1028</f>
        <v>3056.3</v>
      </c>
      <c r="G211" s="78">
        <f>'приложение 3'!I1028</f>
        <v>3056.3</v>
      </c>
      <c r="H211" s="79">
        <f t="shared" si="47"/>
        <v>100</v>
      </c>
      <c r="I211" s="78">
        <f t="shared" si="44"/>
        <v>0</v>
      </c>
    </row>
    <row r="212" spans="1:9" ht="60" customHeight="1" x14ac:dyDescent="0.25">
      <c r="A212" s="67" t="s">
        <v>368</v>
      </c>
      <c r="B212" s="82"/>
      <c r="C212" s="83" t="s">
        <v>369</v>
      </c>
      <c r="D212" s="65">
        <v>353.1</v>
      </c>
      <c r="E212" s="78">
        <f>E213</f>
        <v>353.1</v>
      </c>
      <c r="F212" s="78">
        <f>F213</f>
        <v>220.7</v>
      </c>
      <c r="G212" s="78">
        <f>G213</f>
        <v>0</v>
      </c>
      <c r="H212" s="79">
        <v>0</v>
      </c>
      <c r="I212" s="78">
        <f t="shared" si="44"/>
        <v>-220.7</v>
      </c>
    </row>
    <row r="213" spans="1:9" ht="47.25" x14ac:dyDescent="0.2">
      <c r="A213" s="67" t="s">
        <v>368</v>
      </c>
      <c r="B213" s="67" t="s">
        <v>11</v>
      </c>
      <c r="C213" s="66" t="s">
        <v>12</v>
      </c>
      <c r="D213" s="65">
        <v>353.1</v>
      </c>
      <c r="E213" s="78">
        <f>'приложение 3'!G1034</f>
        <v>353.1</v>
      </c>
      <c r="F213" s="78">
        <f>'приложение 3'!H1034</f>
        <v>220.7</v>
      </c>
      <c r="G213" s="78">
        <f>'приложение 3'!I1034</f>
        <v>0</v>
      </c>
      <c r="H213" s="79">
        <v>0</v>
      </c>
      <c r="I213" s="78">
        <f t="shared" si="44"/>
        <v>-220.7</v>
      </c>
    </row>
    <row r="214" spans="1:9" ht="94.5" x14ac:dyDescent="0.25">
      <c r="A214" s="67" t="s">
        <v>39</v>
      </c>
      <c r="B214" s="82"/>
      <c r="C214" s="83" t="s">
        <v>40</v>
      </c>
      <c r="D214" s="65">
        <v>7778.6</v>
      </c>
      <c r="E214" s="78">
        <f>E215</f>
        <v>7778.5999999999995</v>
      </c>
      <c r="F214" s="78">
        <f>F215</f>
        <v>7672</v>
      </c>
      <c r="G214" s="78">
        <f>G215</f>
        <v>687</v>
      </c>
      <c r="H214" s="79">
        <f t="shared" si="47"/>
        <v>8.9546402502606881</v>
      </c>
      <c r="I214" s="78">
        <f t="shared" si="44"/>
        <v>-6985</v>
      </c>
    </row>
    <row r="215" spans="1:9" ht="31.5" x14ac:dyDescent="0.25">
      <c r="A215" s="67" t="s">
        <v>41</v>
      </c>
      <c r="B215" s="82"/>
      <c r="C215" s="83" t="s">
        <v>42</v>
      </c>
      <c r="D215" s="65">
        <v>7778.6</v>
      </c>
      <c r="E215" s="78">
        <f>E216+E218+E220</f>
        <v>7778.5999999999995</v>
      </c>
      <c r="F215" s="78">
        <f t="shared" ref="F215:G215" si="68">F216+F218+F220</f>
        <v>7672</v>
      </c>
      <c r="G215" s="78">
        <f t="shared" si="68"/>
        <v>687</v>
      </c>
      <c r="H215" s="79">
        <f t="shared" si="47"/>
        <v>8.9546402502606881</v>
      </c>
      <c r="I215" s="78">
        <f t="shared" si="44"/>
        <v>-6985</v>
      </c>
    </row>
    <row r="216" spans="1:9" ht="63" x14ac:dyDescent="0.25">
      <c r="A216" s="67" t="s">
        <v>82</v>
      </c>
      <c r="B216" s="82"/>
      <c r="C216" s="83" t="s">
        <v>83</v>
      </c>
      <c r="D216" s="65">
        <v>151.4</v>
      </c>
      <c r="E216" s="78">
        <f>E217</f>
        <v>151.4</v>
      </c>
      <c r="F216" s="78">
        <f>F217</f>
        <v>75.7</v>
      </c>
      <c r="G216" s="78">
        <f>G217</f>
        <v>34.700000000000003</v>
      </c>
      <c r="H216" s="79">
        <f t="shared" si="47"/>
        <v>45.838837516512555</v>
      </c>
      <c r="I216" s="78">
        <f t="shared" si="44"/>
        <v>-41</v>
      </c>
    </row>
    <row r="217" spans="1:9" ht="47.25" x14ac:dyDescent="0.2">
      <c r="A217" s="67" t="s">
        <v>82</v>
      </c>
      <c r="B217" s="67" t="s">
        <v>11</v>
      </c>
      <c r="C217" s="66" t="s">
        <v>12</v>
      </c>
      <c r="D217" s="65">
        <v>151.4</v>
      </c>
      <c r="E217" s="78">
        <f>'приложение 3'!G757</f>
        <v>151.4</v>
      </c>
      <c r="F217" s="78">
        <f>'приложение 3'!H757</f>
        <v>75.7</v>
      </c>
      <c r="G217" s="78">
        <f>'приложение 3'!I757</f>
        <v>34.700000000000003</v>
      </c>
      <c r="H217" s="79">
        <f t="shared" ref="H217:H276" si="69">G217/F217*100</f>
        <v>45.838837516512555</v>
      </c>
      <c r="I217" s="78">
        <f t="shared" ref="I217:I280" si="70">G217-F217</f>
        <v>-41</v>
      </c>
    </row>
    <row r="218" spans="1:9" ht="141.75" x14ac:dyDescent="0.25">
      <c r="A218" s="67" t="s">
        <v>383</v>
      </c>
      <c r="B218" s="82"/>
      <c r="C218" s="84" t="s">
        <v>384</v>
      </c>
      <c r="D218" s="65">
        <v>7565.5</v>
      </c>
      <c r="E218" s="78">
        <f>E219</f>
        <v>7565.5</v>
      </c>
      <c r="F218" s="78">
        <f>F219</f>
        <v>7565.5</v>
      </c>
      <c r="G218" s="78">
        <f>G219</f>
        <v>621.5</v>
      </c>
      <c r="H218" s="79">
        <f t="shared" ref="H218:H219" si="71">G218/F218*100</f>
        <v>8.2149230057497853</v>
      </c>
      <c r="I218" s="78">
        <f t="shared" ref="I218:I219" si="72">G218-F218</f>
        <v>-6944</v>
      </c>
    </row>
    <row r="219" spans="1:9" ht="47.25" x14ac:dyDescent="0.2">
      <c r="A219" s="67" t="s">
        <v>383</v>
      </c>
      <c r="B219" s="67" t="s">
        <v>241</v>
      </c>
      <c r="C219" s="66" t="s">
        <v>242</v>
      </c>
      <c r="D219" s="65">
        <v>7565.5</v>
      </c>
      <c r="E219" s="78">
        <f>'приложение 3'!G1054</f>
        <v>7565.5</v>
      </c>
      <c r="F219" s="78">
        <f>'приложение 3'!H1054</f>
        <v>7565.5</v>
      </c>
      <c r="G219" s="78">
        <f>'приложение 3'!I1054</f>
        <v>621.5</v>
      </c>
      <c r="H219" s="79">
        <f t="shared" si="71"/>
        <v>8.2149230057497853</v>
      </c>
      <c r="I219" s="78">
        <f t="shared" si="72"/>
        <v>-6944</v>
      </c>
    </row>
    <row r="220" spans="1:9" ht="94.5" x14ac:dyDescent="0.25">
      <c r="A220" s="67" t="s">
        <v>43</v>
      </c>
      <c r="B220" s="82"/>
      <c r="C220" s="83" t="s">
        <v>44</v>
      </c>
      <c r="D220" s="65">
        <v>61.7</v>
      </c>
      <c r="E220" s="78">
        <f>E221</f>
        <v>61.7</v>
      </c>
      <c r="F220" s="79">
        <f>F221</f>
        <v>30.8</v>
      </c>
      <c r="G220" s="79">
        <f>G221</f>
        <v>30.8</v>
      </c>
      <c r="H220" s="79">
        <f t="shared" si="69"/>
        <v>100</v>
      </c>
      <c r="I220" s="78">
        <f t="shared" si="70"/>
        <v>0</v>
      </c>
    </row>
    <row r="221" spans="1:9" ht="94.5" x14ac:dyDescent="0.2">
      <c r="A221" s="67" t="s">
        <v>43</v>
      </c>
      <c r="B221" s="67" t="s">
        <v>9</v>
      </c>
      <c r="C221" s="66" t="s">
        <v>10</v>
      </c>
      <c r="D221" s="65">
        <v>61.7</v>
      </c>
      <c r="E221" s="78">
        <f>'приложение 3'!G703</f>
        <v>61.7</v>
      </c>
      <c r="F221" s="78">
        <f>'приложение 3'!H703</f>
        <v>30.8</v>
      </c>
      <c r="G221" s="78">
        <f>'приложение 3'!I703</f>
        <v>30.8</v>
      </c>
      <c r="H221" s="79">
        <f t="shared" si="69"/>
        <v>100</v>
      </c>
      <c r="I221" s="78">
        <f t="shared" si="70"/>
        <v>0</v>
      </c>
    </row>
    <row r="222" spans="1:9" ht="47.25" x14ac:dyDescent="0.25">
      <c r="A222" s="67" t="s">
        <v>370</v>
      </c>
      <c r="B222" s="82"/>
      <c r="C222" s="83" t="s">
        <v>371</v>
      </c>
      <c r="D222" s="65">
        <v>982.8</v>
      </c>
      <c r="E222" s="78">
        <f>E223</f>
        <v>6697.5999999999995</v>
      </c>
      <c r="F222" s="78">
        <f>F223</f>
        <v>2913</v>
      </c>
      <c r="G222" s="78">
        <f>G223</f>
        <v>2318.6</v>
      </c>
      <c r="H222" s="79">
        <f t="shared" si="69"/>
        <v>79.59491932715413</v>
      </c>
      <c r="I222" s="78">
        <f t="shared" si="70"/>
        <v>-594.40000000000009</v>
      </c>
    </row>
    <row r="223" spans="1:9" ht="78.75" x14ac:dyDescent="0.25">
      <c r="A223" s="67" t="s">
        <v>372</v>
      </c>
      <c r="B223" s="82"/>
      <c r="C223" s="83" t="s">
        <v>373</v>
      </c>
      <c r="D223" s="65">
        <v>982.8</v>
      </c>
      <c r="E223" s="78">
        <f>E224+E226</f>
        <v>6697.5999999999995</v>
      </c>
      <c r="F223" s="78">
        <f t="shared" ref="F223:G223" si="73">F224+F226</f>
        <v>2913</v>
      </c>
      <c r="G223" s="78">
        <f t="shared" si="73"/>
        <v>2318.6</v>
      </c>
      <c r="H223" s="79">
        <f t="shared" si="69"/>
        <v>79.59491932715413</v>
      </c>
      <c r="I223" s="78">
        <f t="shared" si="70"/>
        <v>-594.40000000000009</v>
      </c>
    </row>
    <row r="224" spans="1:9" ht="94.5" x14ac:dyDescent="0.25">
      <c r="A224" s="67" t="s">
        <v>374</v>
      </c>
      <c r="B224" s="82"/>
      <c r="C224" s="83" t="s">
        <v>375</v>
      </c>
      <c r="D224" s="65">
        <v>982.8</v>
      </c>
      <c r="E224" s="78">
        <f>E225</f>
        <v>5053.8999999999996</v>
      </c>
      <c r="F224" s="78">
        <f>F225</f>
        <v>2233.8000000000002</v>
      </c>
      <c r="G224" s="78">
        <f>G225</f>
        <v>2087.9</v>
      </c>
      <c r="H224" s="79">
        <f t="shared" si="69"/>
        <v>93.468528964097047</v>
      </c>
      <c r="I224" s="78">
        <f t="shared" si="70"/>
        <v>-145.90000000000009</v>
      </c>
    </row>
    <row r="225" spans="1:9" ht="28.5" customHeight="1" x14ac:dyDescent="0.2">
      <c r="A225" s="67" t="s">
        <v>374</v>
      </c>
      <c r="B225" s="67" t="s">
        <v>362</v>
      </c>
      <c r="C225" s="66" t="s">
        <v>363</v>
      </c>
      <c r="D225" s="65">
        <v>982.8</v>
      </c>
      <c r="E225" s="78">
        <f>'приложение 3'!G1040</f>
        <v>5053.8999999999996</v>
      </c>
      <c r="F225" s="78">
        <f>'приложение 3'!H1040</f>
        <v>2233.8000000000002</v>
      </c>
      <c r="G225" s="78">
        <f>'приложение 3'!I1040</f>
        <v>2087.9</v>
      </c>
      <c r="H225" s="79">
        <f t="shared" si="69"/>
        <v>93.468528964097047</v>
      </c>
      <c r="I225" s="78">
        <f t="shared" si="70"/>
        <v>-145.90000000000009</v>
      </c>
    </row>
    <row r="226" spans="1:9" ht="21" customHeight="1" x14ac:dyDescent="0.2">
      <c r="A226" s="32" t="s">
        <v>583</v>
      </c>
      <c r="B226" s="31"/>
      <c r="C226" s="33" t="s">
        <v>584</v>
      </c>
      <c r="D226" s="65" t="s">
        <v>539</v>
      </c>
      <c r="E226" s="78">
        <f>E227</f>
        <v>1643.7</v>
      </c>
      <c r="F226" s="78">
        <f t="shared" ref="F226:G226" si="74">F227</f>
        <v>679.2</v>
      </c>
      <c r="G226" s="78">
        <f t="shared" si="74"/>
        <v>230.7</v>
      </c>
      <c r="H226" s="79">
        <f t="shared" si="69"/>
        <v>33.966431095406357</v>
      </c>
      <c r="I226" s="78">
        <f t="shared" si="70"/>
        <v>-448.50000000000006</v>
      </c>
    </row>
    <row r="227" spans="1:9" ht="28.5" customHeight="1" x14ac:dyDescent="0.2">
      <c r="A227" s="32" t="s">
        <v>583</v>
      </c>
      <c r="B227" s="31" t="s">
        <v>362</v>
      </c>
      <c r="C227" s="66" t="s">
        <v>363</v>
      </c>
      <c r="D227" s="65" t="s">
        <v>539</v>
      </c>
      <c r="E227" s="78">
        <f>'приложение 3'!G1038</f>
        <v>1643.7</v>
      </c>
      <c r="F227" s="78">
        <f>'приложение 3'!H1038</f>
        <v>679.2</v>
      </c>
      <c r="G227" s="78">
        <f>'приложение 3'!I1038</f>
        <v>230.7</v>
      </c>
      <c r="H227" s="79">
        <f t="shared" si="69"/>
        <v>33.966431095406357</v>
      </c>
      <c r="I227" s="78">
        <f t="shared" si="70"/>
        <v>-448.50000000000006</v>
      </c>
    </row>
    <row r="228" spans="1:9" ht="63" x14ac:dyDescent="0.25">
      <c r="A228" s="67" t="s">
        <v>376</v>
      </c>
      <c r="B228" s="82"/>
      <c r="C228" s="83" t="s">
        <v>377</v>
      </c>
      <c r="D228" s="65">
        <v>938.5</v>
      </c>
      <c r="E228" s="78">
        <f>E229</f>
        <v>292.8</v>
      </c>
      <c r="F228" s="78">
        <f>F229</f>
        <v>0</v>
      </c>
      <c r="G228" s="78">
        <f>G229</f>
        <v>0</v>
      </c>
      <c r="H228" s="79">
        <v>0</v>
      </c>
      <c r="I228" s="78">
        <f t="shared" si="70"/>
        <v>0</v>
      </c>
    </row>
    <row r="229" spans="1:9" ht="78.75" x14ac:dyDescent="0.25">
      <c r="A229" s="67" t="s">
        <v>378</v>
      </c>
      <c r="B229" s="82"/>
      <c r="C229" s="83" t="s">
        <v>379</v>
      </c>
      <c r="D229" s="65">
        <v>938.5</v>
      </c>
      <c r="E229" s="78">
        <f>E230</f>
        <v>292.8</v>
      </c>
      <c r="F229" s="78">
        <f t="shared" ref="F229:G229" si="75">F230</f>
        <v>0</v>
      </c>
      <c r="G229" s="78">
        <f t="shared" si="75"/>
        <v>0</v>
      </c>
      <c r="H229" s="79">
        <v>0</v>
      </c>
      <c r="I229" s="78">
        <f t="shared" si="70"/>
        <v>0</v>
      </c>
    </row>
    <row r="230" spans="1:9" ht="63" x14ac:dyDescent="0.25">
      <c r="A230" s="67" t="s">
        <v>380</v>
      </c>
      <c r="B230" s="82"/>
      <c r="C230" s="83" t="s">
        <v>517</v>
      </c>
      <c r="D230" s="65">
        <v>938.5</v>
      </c>
      <c r="E230" s="78">
        <f>E231</f>
        <v>292.8</v>
      </c>
      <c r="F230" s="78">
        <f>'[1]2020'!H175</f>
        <v>0</v>
      </c>
      <c r="G230" s="78">
        <f>'[1]2020'!I175</f>
        <v>0</v>
      </c>
      <c r="H230" s="79">
        <v>0</v>
      </c>
      <c r="I230" s="78">
        <f t="shared" si="70"/>
        <v>0</v>
      </c>
    </row>
    <row r="231" spans="1:9" ht="31.5" x14ac:dyDescent="0.2">
      <c r="A231" s="67" t="s">
        <v>380</v>
      </c>
      <c r="B231" s="67" t="s">
        <v>362</v>
      </c>
      <c r="C231" s="66" t="s">
        <v>363</v>
      </c>
      <c r="D231" s="65">
        <v>938.5</v>
      </c>
      <c r="E231" s="78">
        <f>'приложение 3'!G1044</f>
        <v>292.8</v>
      </c>
      <c r="F231" s="78">
        <f>'приложение 3'!H1044</f>
        <v>0</v>
      </c>
      <c r="G231" s="78">
        <f>'приложение 3'!I1044</f>
        <v>0</v>
      </c>
      <c r="H231" s="79">
        <v>0</v>
      </c>
      <c r="I231" s="78">
        <f t="shared" si="70"/>
        <v>0</v>
      </c>
    </row>
    <row r="232" spans="1:9" ht="47.25" x14ac:dyDescent="0.25">
      <c r="A232" s="67" t="s">
        <v>180</v>
      </c>
      <c r="B232" s="82"/>
      <c r="C232" s="83" t="s">
        <v>181</v>
      </c>
      <c r="D232" s="65">
        <v>7736.2</v>
      </c>
      <c r="E232" s="78">
        <f>E233</f>
        <v>9913.8000000000011</v>
      </c>
      <c r="F232" s="78">
        <f t="shared" ref="F232:G232" si="76">F233</f>
        <v>3427.5</v>
      </c>
      <c r="G232" s="78">
        <f t="shared" si="76"/>
        <v>3391.1</v>
      </c>
      <c r="H232" s="79">
        <f t="shared" si="69"/>
        <v>98.938001458789202</v>
      </c>
      <c r="I232" s="78">
        <f t="shared" si="70"/>
        <v>-36.400000000000091</v>
      </c>
    </row>
    <row r="233" spans="1:9" ht="33" customHeight="1" x14ac:dyDescent="0.25">
      <c r="A233" s="67" t="s">
        <v>182</v>
      </c>
      <c r="B233" s="82"/>
      <c r="C233" s="83" t="s">
        <v>183</v>
      </c>
      <c r="D233" s="65">
        <v>7736.2</v>
      </c>
      <c r="E233" s="78">
        <f>E234+E236</f>
        <v>9913.8000000000011</v>
      </c>
      <c r="F233" s="78">
        <f t="shared" ref="F233:G233" si="77">F234+F236</f>
        <v>3427.5</v>
      </c>
      <c r="G233" s="78">
        <f t="shared" si="77"/>
        <v>3391.1</v>
      </c>
      <c r="H233" s="79">
        <f t="shared" si="69"/>
        <v>98.938001458789202</v>
      </c>
      <c r="I233" s="78">
        <f t="shared" si="70"/>
        <v>-36.400000000000091</v>
      </c>
    </row>
    <row r="234" spans="1:9" ht="63" x14ac:dyDescent="0.25">
      <c r="A234" s="67" t="s">
        <v>184</v>
      </c>
      <c r="B234" s="82"/>
      <c r="C234" s="83" t="s">
        <v>185</v>
      </c>
      <c r="D234" s="65">
        <v>7736.2</v>
      </c>
      <c r="E234" s="78">
        <f>E235</f>
        <v>9736.2000000000007</v>
      </c>
      <c r="F234" s="78">
        <f t="shared" ref="F234:G234" si="78">F235</f>
        <v>3316.2</v>
      </c>
      <c r="G234" s="78">
        <f t="shared" si="78"/>
        <v>3316.2</v>
      </c>
      <c r="H234" s="79">
        <f t="shared" si="69"/>
        <v>100</v>
      </c>
      <c r="I234" s="78">
        <f t="shared" si="70"/>
        <v>0</v>
      </c>
    </row>
    <row r="235" spans="1:9" ht="48" customHeight="1" x14ac:dyDescent="0.2">
      <c r="A235" s="67" t="s">
        <v>184</v>
      </c>
      <c r="B235" s="67" t="s">
        <v>11</v>
      </c>
      <c r="C235" s="66" t="s">
        <v>12</v>
      </c>
      <c r="D235" s="65">
        <v>7736.2</v>
      </c>
      <c r="E235" s="78">
        <f>'приложение 3'!G850</f>
        <v>9736.2000000000007</v>
      </c>
      <c r="F235" s="78">
        <f>'приложение 3'!H850</f>
        <v>3316.2</v>
      </c>
      <c r="G235" s="78">
        <f>'приложение 3'!I850</f>
        <v>3316.2</v>
      </c>
      <c r="H235" s="79">
        <f t="shared" si="69"/>
        <v>100</v>
      </c>
      <c r="I235" s="78">
        <f t="shared" si="70"/>
        <v>0</v>
      </c>
    </row>
    <row r="236" spans="1:9" ht="157.5" x14ac:dyDescent="0.2">
      <c r="A236" s="32" t="s">
        <v>586</v>
      </c>
      <c r="B236" s="31"/>
      <c r="C236" s="41" t="s">
        <v>587</v>
      </c>
      <c r="D236" s="65" t="s">
        <v>539</v>
      </c>
      <c r="E236" s="78">
        <f>E237</f>
        <v>177.6</v>
      </c>
      <c r="F236" s="78">
        <f t="shared" ref="F236:G236" si="79">F237</f>
        <v>111.3</v>
      </c>
      <c r="G236" s="78">
        <f t="shared" si="79"/>
        <v>74.900000000000006</v>
      </c>
      <c r="H236" s="79">
        <f t="shared" si="69"/>
        <v>67.29559748427674</v>
      </c>
      <c r="I236" s="78">
        <f t="shared" si="70"/>
        <v>-36.399999999999991</v>
      </c>
    </row>
    <row r="237" spans="1:9" ht="21.75" customHeight="1" x14ac:dyDescent="0.2">
      <c r="A237" s="32" t="s">
        <v>586</v>
      </c>
      <c r="B237" s="31" t="s">
        <v>13</v>
      </c>
      <c r="C237" s="42" t="s">
        <v>14</v>
      </c>
      <c r="D237" s="65" t="s">
        <v>539</v>
      </c>
      <c r="E237" s="78">
        <f>'приложение 3'!G1048</f>
        <v>177.6</v>
      </c>
      <c r="F237" s="78">
        <f>'приложение 3'!H1048</f>
        <v>111.3</v>
      </c>
      <c r="G237" s="78">
        <f>'приложение 3'!I1048</f>
        <v>74.900000000000006</v>
      </c>
      <c r="H237" s="79">
        <f t="shared" si="69"/>
        <v>67.29559748427674</v>
      </c>
      <c r="I237" s="78">
        <f t="shared" si="70"/>
        <v>-36.399999999999991</v>
      </c>
    </row>
    <row r="238" spans="1:9" ht="45.75" customHeight="1" x14ac:dyDescent="0.25">
      <c r="A238" s="67" t="s">
        <v>166</v>
      </c>
      <c r="B238" s="82"/>
      <c r="C238" s="83" t="s">
        <v>167</v>
      </c>
      <c r="D238" s="65">
        <v>1912</v>
      </c>
      <c r="E238" s="78">
        <f>E239+E247+E256</f>
        <v>2247.6</v>
      </c>
      <c r="F238" s="78">
        <f t="shared" ref="F238:G238" si="80">F239+F247+F256</f>
        <v>509.6</v>
      </c>
      <c r="G238" s="78">
        <f t="shared" si="80"/>
        <v>439</v>
      </c>
      <c r="H238" s="79">
        <f t="shared" si="69"/>
        <v>86.145996860282565</v>
      </c>
      <c r="I238" s="78">
        <f t="shared" si="70"/>
        <v>-70.600000000000023</v>
      </c>
    </row>
    <row r="239" spans="1:9" ht="110.25" customHeight="1" x14ac:dyDescent="0.25">
      <c r="A239" s="67" t="s">
        <v>300</v>
      </c>
      <c r="B239" s="82"/>
      <c r="C239" s="84" t="s">
        <v>301</v>
      </c>
      <c r="D239" s="65">
        <v>1194.8</v>
      </c>
      <c r="E239" s="78">
        <f>E240</f>
        <v>1285.8</v>
      </c>
      <c r="F239" s="78">
        <f>F240</f>
        <v>353</v>
      </c>
      <c r="G239" s="78">
        <f>G240</f>
        <v>353</v>
      </c>
      <c r="H239" s="79">
        <f t="shared" si="69"/>
        <v>100</v>
      </c>
      <c r="I239" s="78">
        <f t="shared" si="70"/>
        <v>0</v>
      </c>
    </row>
    <row r="240" spans="1:9" ht="78.75" customHeight="1" x14ac:dyDescent="0.25">
      <c r="A240" s="67" t="s">
        <v>302</v>
      </c>
      <c r="B240" s="82"/>
      <c r="C240" s="83" t="s">
        <v>303</v>
      </c>
      <c r="D240" s="65">
        <v>1194.8</v>
      </c>
      <c r="E240" s="78">
        <f>E241+E243+E245</f>
        <v>1285.8</v>
      </c>
      <c r="F240" s="78">
        <f t="shared" ref="F240:G240" si="81">F241+F243+F245</f>
        <v>353</v>
      </c>
      <c r="G240" s="78">
        <f t="shared" si="81"/>
        <v>353</v>
      </c>
      <c r="H240" s="79">
        <f t="shared" si="69"/>
        <v>100</v>
      </c>
      <c r="I240" s="78">
        <f t="shared" si="70"/>
        <v>0</v>
      </c>
    </row>
    <row r="241" spans="1:9" ht="47.25" x14ac:dyDescent="0.25">
      <c r="A241" s="67" t="s">
        <v>304</v>
      </c>
      <c r="B241" s="82"/>
      <c r="C241" s="83" t="s">
        <v>305</v>
      </c>
      <c r="D241" s="65">
        <v>594.79999999999995</v>
      </c>
      <c r="E241" s="78">
        <f>E242</f>
        <v>487.2</v>
      </c>
      <c r="F241" s="78">
        <f t="shared" ref="F241:G241" si="82">F242</f>
        <v>154.4</v>
      </c>
      <c r="G241" s="78">
        <f t="shared" si="82"/>
        <v>154.4</v>
      </c>
      <c r="H241" s="79">
        <f t="shared" si="69"/>
        <v>100</v>
      </c>
      <c r="I241" s="78">
        <f t="shared" si="70"/>
        <v>0</v>
      </c>
    </row>
    <row r="242" spans="1:9" ht="50.25" customHeight="1" x14ac:dyDescent="0.2">
      <c r="A242" s="67" t="s">
        <v>304</v>
      </c>
      <c r="B242" s="67" t="s">
        <v>11</v>
      </c>
      <c r="C242" s="66" t="s">
        <v>12</v>
      </c>
      <c r="D242" s="65">
        <v>594.79999999999995</v>
      </c>
      <c r="E242" s="78">
        <f>'приложение 3'!G951</f>
        <v>487.2</v>
      </c>
      <c r="F242" s="78">
        <f>'приложение 3'!H951</f>
        <v>154.4</v>
      </c>
      <c r="G242" s="78">
        <f>'приложение 3'!I951</f>
        <v>154.4</v>
      </c>
      <c r="H242" s="79">
        <f t="shared" si="69"/>
        <v>100</v>
      </c>
      <c r="I242" s="78">
        <f t="shared" si="70"/>
        <v>0</v>
      </c>
    </row>
    <row r="243" spans="1:9" ht="63" x14ac:dyDescent="0.25">
      <c r="A243" s="67" t="s">
        <v>306</v>
      </c>
      <c r="B243" s="82"/>
      <c r="C243" s="83" t="s">
        <v>307</v>
      </c>
      <c r="D243" s="65">
        <v>600</v>
      </c>
      <c r="E243" s="78">
        <f>E244</f>
        <v>600</v>
      </c>
      <c r="F243" s="78">
        <f t="shared" ref="F243:G243" si="83">F244</f>
        <v>0</v>
      </c>
      <c r="G243" s="78">
        <f t="shared" si="83"/>
        <v>0</v>
      </c>
      <c r="H243" s="79">
        <v>0</v>
      </c>
      <c r="I243" s="78">
        <f t="shared" si="70"/>
        <v>0</v>
      </c>
    </row>
    <row r="244" spans="1:9" ht="47.25" x14ac:dyDescent="0.2">
      <c r="A244" s="67" t="s">
        <v>306</v>
      </c>
      <c r="B244" s="67" t="s">
        <v>11</v>
      </c>
      <c r="C244" s="66" t="s">
        <v>12</v>
      </c>
      <c r="D244" s="65">
        <v>600</v>
      </c>
      <c r="E244" s="78">
        <f>'приложение 3'!G953</f>
        <v>600</v>
      </c>
      <c r="F244" s="78">
        <f>'приложение 3'!H953</f>
        <v>0</v>
      </c>
      <c r="G244" s="78">
        <f>'приложение 3'!I953</f>
        <v>0</v>
      </c>
      <c r="H244" s="79">
        <v>0</v>
      </c>
      <c r="I244" s="78">
        <f t="shared" si="70"/>
        <v>0</v>
      </c>
    </row>
    <row r="245" spans="1:9" ht="60.75" customHeight="1" x14ac:dyDescent="0.25">
      <c r="A245" s="29" t="s">
        <v>573</v>
      </c>
      <c r="B245" s="29"/>
      <c r="C245" s="39" t="s">
        <v>574</v>
      </c>
      <c r="D245" s="65" t="s">
        <v>539</v>
      </c>
      <c r="E245" s="78">
        <f>E246</f>
        <v>198.6</v>
      </c>
      <c r="F245" s="78">
        <f t="shared" ref="F245:G245" si="84">F246</f>
        <v>198.6</v>
      </c>
      <c r="G245" s="78">
        <f t="shared" si="84"/>
        <v>198.6</v>
      </c>
      <c r="H245" s="79">
        <f t="shared" si="69"/>
        <v>100</v>
      </c>
      <c r="I245" s="78">
        <f t="shared" si="70"/>
        <v>0</v>
      </c>
    </row>
    <row r="246" spans="1:9" ht="47.25" x14ac:dyDescent="0.2">
      <c r="A246" s="29" t="s">
        <v>573</v>
      </c>
      <c r="B246" s="29" t="s">
        <v>11</v>
      </c>
      <c r="C246" s="40" t="s">
        <v>12</v>
      </c>
      <c r="D246" s="65" t="s">
        <v>539</v>
      </c>
      <c r="E246" s="78">
        <f>'приложение 3'!G955</f>
        <v>198.6</v>
      </c>
      <c r="F246" s="78">
        <f>'приложение 3'!H955</f>
        <v>198.6</v>
      </c>
      <c r="G246" s="78">
        <f>'приложение 3'!I955</f>
        <v>198.6</v>
      </c>
      <c r="H246" s="79">
        <f t="shared" si="69"/>
        <v>100</v>
      </c>
      <c r="I246" s="78">
        <f t="shared" si="70"/>
        <v>0</v>
      </c>
    </row>
    <row r="247" spans="1:9" ht="50.25" customHeight="1" x14ac:dyDescent="0.25">
      <c r="A247" s="67" t="s">
        <v>324</v>
      </c>
      <c r="B247" s="82"/>
      <c r="C247" s="83" t="s">
        <v>325</v>
      </c>
      <c r="D247" s="65">
        <v>105.2</v>
      </c>
      <c r="E247" s="78">
        <f>E248</f>
        <v>349.8</v>
      </c>
      <c r="F247" s="78">
        <f t="shared" ref="F247:G247" si="85">F248</f>
        <v>106.6</v>
      </c>
      <c r="G247" s="78">
        <f t="shared" si="85"/>
        <v>36</v>
      </c>
      <c r="H247" s="79">
        <f t="shared" si="69"/>
        <v>33.771106941838653</v>
      </c>
      <c r="I247" s="78">
        <f t="shared" si="70"/>
        <v>-70.599999999999994</v>
      </c>
    </row>
    <row r="248" spans="1:9" ht="63" x14ac:dyDescent="0.25">
      <c r="A248" s="67" t="s">
        <v>326</v>
      </c>
      <c r="B248" s="82"/>
      <c r="C248" s="83" t="s">
        <v>327</v>
      </c>
      <c r="D248" s="65">
        <v>105.2</v>
      </c>
      <c r="E248" s="78">
        <f>E249+E251+E255</f>
        <v>349.8</v>
      </c>
      <c r="F248" s="78">
        <f t="shared" ref="F248:G248" si="86">F249+F251+F255</f>
        <v>106.6</v>
      </c>
      <c r="G248" s="78">
        <f t="shared" si="86"/>
        <v>36</v>
      </c>
      <c r="H248" s="79">
        <f t="shared" si="69"/>
        <v>33.771106941838653</v>
      </c>
      <c r="I248" s="78">
        <f t="shared" si="70"/>
        <v>-70.599999999999994</v>
      </c>
    </row>
    <row r="249" spans="1:9" ht="141.75" x14ac:dyDescent="0.25">
      <c r="A249" s="67" t="s">
        <v>328</v>
      </c>
      <c r="B249" s="82"/>
      <c r="C249" s="84" t="s">
        <v>329</v>
      </c>
      <c r="D249" s="65">
        <v>55.2</v>
      </c>
      <c r="E249" s="78">
        <f t="shared" ref="E249:G249" si="87">E250</f>
        <v>0</v>
      </c>
      <c r="F249" s="78">
        <f t="shared" si="87"/>
        <v>0</v>
      </c>
      <c r="G249" s="78">
        <f t="shared" si="87"/>
        <v>0</v>
      </c>
      <c r="H249" s="79">
        <v>0</v>
      </c>
      <c r="I249" s="78">
        <f t="shared" si="70"/>
        <v>0</v>
      </c>
    </row>
    <row r="250" spans="1:9" ht="47.25" x14ac:dyDescent="0.2">
      <c r="A250" s="67" t="s">
        <v>328</v>
      </c>
      <c r="B250" s="67" t="s">
        <v>11</v>
      </c>
      <c r="C250" s="66" t="s">
        <v>12</v>
      </c>
      <c r="D250" s="65">
        <v>55.2</v>
      </c>
      <c r="E250" s="78">
        <f>'приложение 3'!G975</f>
        <v>0</v>
      </c>
      <c r="F250" s="78">
        <f>'приложение 3'!H975</f>
        <v>0</v>
      </c>
      <c r="G250" s="78">
        <f>'приложение 3'!I975</f>
        <v>0</v>
      </c>
      <c r="H250" s="79">
        <v>0</v>
      </c>
      <c r="I250" s="78">
        <f t="shared" si="70"/>
        <v>0</v>
      </c>
    </row>
    <row r="251" spans="1:9" ht="47.25" x14ac:dyDescent="0.25">
      <c r="A251" s="67" t="s">
        <v>330</v>
      </c>
      <c r="B251" s="82"/>
      <c r="C251" s="83" t="s">
        <v>331</v>
      </c>
      <c r="D251" s="65">
        <v>50</v>
      </c>
      <c r="E251" s="78">
        <f>E252+E253</f>
        <v>41</v>
      </c>
      <c r="F251" s="78">
        <f t="shared" ref="F251:G251" si="88">F252+F253</f>
        <v>36</v>
      </c>
      <c r="G251" s="78">
        <f t="shared" si="88"/>
        <v>36</v>
      </c>
      <c r="H251" s="79">
        <f t="shared" si="69"/>
        <v>100</v>
      </c>
      <c r="I251" s="78">
        <f t="shared" si="70"/>
        <v>0</v>
      </c>
    </row>
    <row r="252" spans="1:9" ht="47.25" x14ac:dyDescent="0.2">
      <c r="A252" s="67" t="s">
        <v>330</v>
      </c>
      <c r="B252" s="67" t="s">
        <v>11</v>
      </c>
      <c r="C252" s="66" t="s">
        <v>12</v>
      </c>
      <c r="D252" s="65">
        <v>50</v>
      </c>
      <c r="E252" s="78">
        <f>'приложение 3'!G977</f>
        <v>14</v>
      </c>
      <c r="F252" s="78">
        <f>'приложение 3'!H977</f>
        <v>9</v>
      </c>
      <c r="G252" s="78">
        <f>'приложение 3'!I977</f>
        <v>9</v>
      </c>
      <c r="H252" s="79">
        <f t="shared" si="69"/>
        <v>100</v>
      </c>
      <c r="I252" s="78">
        <f t="shared" si="70"/>
        <v>0</v>
      </c>
    </row>
    <row r="253" spans="1:9" ht="47.25" x14ac:dyDescent="0.2">
      <c r="A253" s="4" t="s">
        <v>330</v>
      </c>
      <c r="B253" s="4" t="s">
        <v>80</v>
      </c>
      <c r="C253" s="5" t="s">
        <v>81</v>
      </c>
      <c r="D253" s="65" t="s">
        <v>539</v>
      </c>
      <c r="E253" s="78">
        <f>'приложение 3'!G978</f>
        <v>27</v>
      </c>
      <c r="F253" s="78">
        <f>'приложение 3'!H978</f>
        <v>27</v>
      </c>
      <c r="G253" s="78">
        <f>'приложение 3'!I978</f>
        <v>27</v>
      </c>
      <c r="H253" s="79">
        <f t="shared" si="69"/>
        <v>100</v>
      </c>
      <c r="I253" s="78">
        <f t="shared" si="70"/>
        <v>0</v>
      </c>
    </row>
    <row r="254" spans="1:9" ht="63" x14ac:dyDescent="0.2">
      <c r="A254" s="34" t="s">
        <v>624</v>
      </c>
      <c r="B254" s="31"/>
      <c r="C254" s="173" t="s">
        <v>625</v>
      </c>
      <c r="D254" s="11" t="s">
        <v>539</v>
      </c>
      <c r="E254" s="190">
        <f>E255</f>
        <v>308.8</v>
      </c>
      <c r="F254" s="190">
        <f t="shared" ref="F254:G254" si="89">F255</f>
        <v>70.599999999999994</v>
      </c>
      <c r="G254" s="190">
        <f t="shared" si="89"/>
        <v>0</v>
      </c>
      <c r="H254" s="79">
        <f t="shared" ref="H254:H255" si="90">G254/F254*100</f>
        <v>0</v>
      </c>
      <c r="I254" s="78">
        <f t="shared" ref="I254:I255" si="91">G254-F254</f>
        <v>-70.599999999999994</v>
      </c>
    </row>
    <row r="255" spans="1:9" ht="47.25" x14ac:dyDescent="0.2">
      <c r="A255" s="175" t="s">
        <v>624</v>
      </c>
      <c r="B255" s="176" t="s">
        <v>11</v>
      </c>
      <c r="C255" s="177" t="s">
        <v>12</v>
      </c>
      <c r="D255" s="11" t="s">
        <v>539</v>
      </c>
      <c r="E255" s="190">
        <f>'приложение 3'!G832</f>
        <v>308.8</v>
      </c>
      <c r="F255" s="190">
        <f>'приложение 3'!H832</f>
        <v>70.599999999999994</v>
      </c>
      <c r="G255" s="190">
        <f>'приложение 3'!I832</f>
        <v>0</v>
      </c>
      <c r="H255" s="79">
        <f t="shared" si="90"/>
        <v>0</v>
      </c>
      <c r="I255" s="78">
        <f t="shared" si="91"/>
        <v>-70.599999999999994</v>
      </c>
    </row>
    <row r="256" spans="1:9" ht="84" customHeight="1" x14ac:dyDescent="0.25">
      <c r="A256" s="67" t="s">
        <v>168</v>
      </c>
      <c r="B256" s="82"/>
      <c r="C256" s="83" t="s">
        <v>169</v>
      </c>
      <c r="D256" s="65">
        <v>612</v>
      </c>
      <c r="E256" s="78">
        <f t="shared" ref="E256:G258" si="92">E257</f>
        <v>612</v>
      </c>
      <c r="F256" s="78">
        <f t="shared" si="92"/>
        <v>50</v>
      </c>
      <c r="G256" s="78">
        <f t="shared" si="92"/>
        <v>50</v>
      </c>
      <c r="H256" s="79">
        <f t="shared" si="69"/>
        <v>100</v>
      </c>
      <c r="I256" s="78">
        <f t="shared" si="70"/>
        <v>0</v>
      </c>
    </row>
    <row r="257" spans="1:9" ht="110.25" x14ac:dyDescent="0.25">
      <c r="A257" s="67" t="s">
        <v>170</v>
      </c>
      <c r="B257" s="82"/>
      <c r="C257" s="83" t="s">
        <v>171</v>
      </c>
      <c r="D257" s="65">
        <v>612</v>
      </c>
      <c r="E257" s="78">
        <f>E258+E260+E262</f>
        <v>612</v>
      </c>
      <c r="F257" s="78">
        <f t="shared" ref="F257:G257" si="93">F258+F260+F262</f>
        <v>50</v>
      </c>
      <c r="G257" s="78">
        <f t="shared" si="93"/>
        <v>50</v>
      </c>
      <c r="H257" s="79">
        <f t="shared" si="69"/>
        <v>100</v>
      </c>
      <c r="I257" s="78">
        <f t="shared" si="70"/>
        <v>0</v>
      </c>
    </row>
    <row r="258" spans="1:9" ht="47.25" x14ac:dyDescent="0.25">
      <c r="A258" s="67" t="s">
        <v>172</v>
      </c>
      <c r="B258" s="82"/>
      <c r="C258" s="83" t="s">
        <v>173</v>
      </c>
      <c r="D258" s="65">
        <v>45</v>
      </c>
      <c r="E258" s="78">
        <f>E259</f>
        <v>50</v>
      </c>
      <c r="F258" s="78">
        <f t="shared" si="92"/>
        <v>50</v>
      </c>
      <c r="G258" s="78">
        <f t="shared" si="92"/>
        <v>50</v>
      </c>
      <c r="H258" s="79">
        <f t="shared" si="69"/>
        <v>100</v>
      </c>
      <c r="I258" s="78">
        <f t="shared" si="70"/>
        <v>0</v>
      </c>
    </row>
    <row r="259" spans="1:9" ht="47.25" x14ac:dyDescent="0.2">
      <c r="A259" s="67" t="s">
        <v>172</v>
      </c>
      <c r="B259" s="67" t="s">
        <v>11</v>
      </c>
      <c r="C259" s="66" t="s">
        <v>12</v>
      </c>
      <c r="D259" s="65">
        <v>45</v>
      </c>
      <c r="E259" s="78">
        <f>'приложение 3'!G841</f>
        <v>50</v>
      </c>
      <c r="F259" s="78">
        <f>'приложение 3'!H841</f>
        <v>50</v>
      </c>
      <c r="G259" s="78">
        <f>'приложение 3'!I841</f>
        <v>50</v>
      </c>
      <c r="H259" s="79">
        <f t="shared" si="69"/>
        <v>100</v>
      </c>
      <c r="I259" s="78">
        <f t="shared" si="70"/>
        <v>0</v>
      </c>
    </row>
    <row r="260" spans="1:9" ht="47.25" x14ac:dyDescent="0.25">
      <c r="A260" s="67" t="s">
        <v>174</v>
      </c>
      <c r="B260" s="82"/>
      <c r="C260" s="83" t="s">
        <v>175</v>
      </c>
      <c r="D260" s="65">
        <v>379</v>
      </c>
      <c r="E260" s="78">
        <f>E261</f>
        <v>379</v>
      </c>
      <c r="F260" s="78">
        <f t="shared" ref="F260:G260" si="94">F261</f>
        <v>0</v>
      </c>
      <c r="G260" s="78">
        <f t="shared" si="94"/>
        <v>0</v>
      </c>
      <c r="H260" s="79">
        <v>0</v>
      </c>
      <c r="I260" s="78">
        <f t="shared" si="70"/>
        <v>0</v>
      </c>
    </row>
    <row r="261" spans="1:9" ht="53.25" customHeight="1" x14ac:dyDescent="0.2">
      <c r="A261" s="67" t="s">
        <v>174</v>
      </c>
      <c r="B261" s="67" t="s">
        <v>11</v>
      </c>
      <c r="C261" s="66" t="s">
        <v>12</v>
      </c>
      <c r="D261" s="65">
        <v>379</v>
      </c>
      <c r="E261" s="78">
        <f>'приложение 3'!G843</f>
        <v>379</v>
      </c>
      <c r="F261" s="78">
        <f>'приложение 3'!H843</f>
        <v>0</v>
      </c>
      <c r="G261" s="78">
        <f>'приложение 3'!I843</f>
        <v>0</v>
      </c>
      <c r="H261" s="79">
        <v>0</v>
      </c>
      <c r="I261" s="78">
        <f t="shared" si="70"/>
        <v>0</v>
      </c>
    </row>
    <row r="262" spans="1:9" ht="45" customHeight="1" x14ac:dyDescent="0.25">
      <c r="A262" s="67" t="s">
        <v>176</v>
      </c>
      <c r="B262" s="82"/>
      <c r="C262" s="83" t="s">
        <v>177</v>
      </c>
      <c r="D262" s="65">
        <v>188</v>
      </c>
      <c r="E262" s="78">
        <f t="shared" ref="E262:G262" si="95">E263</f>
        <v>183</v>
      </c>
      <c r="F262" s="78">
        <f t="shared" si="95"/>
        <v>0</v>
      </c>
      <c r="G262" s="78">
        <f t="shared" si="95"/>
        <v>0</v>
      </c>
      <c r="H262" s="79">
        <v>0</v>
      </c>
      <c r="I262" s="78">
        <f t="shared" si="70"/>
        <v>0</v>
      </c>
    </row>
    <row r="263" spans="1:9" ht="47.25" x14ac:dyDescent="0.2">
      <c r="A263" s="67" t="s">
        <v>176</v>
      </c>
      <c r="B263" s="67" t="s">
        <v>11</v>
      </c>
      <c r="C263" s="66" t="s">
        <v>12</v>
      </c>
      <c r="D263" s="65">
        <v>188</v>
      </c>
      <c r="E263" s="78">
        <f>'приложение 3'!G845</f>
        <v>183</v>
      </c>
      <c r="F263" s="78">
        <f>'приложение 3'!H845</f>
        <v>0</v>
      </c>
      <c r="G263" s="78">
        <f>'приложение 3'!I845</f>
        <v>0</v>
      </c>
      <c r="H263" s="79">
        <v>0</v>
      </c>
      <c r="I263" s="78">
        <f t="shared" si="70"/>
        <v>0</v>
      </c>
    </row>
    <row r="264" spans="1:9" ht="63" x14ac:dyDescent="0.25">
      <c r="A264" s="67" t="s">
        <v>45</v>
      </c>
      <c r="B264" s="82"/>
      <c r="C264" s="83" t="s">
        <v>46</v>
      </c>
      <c r="D264" s="65">
        <v>200</v>
      </c>
      <c r="E264" s="78">
        <f>E265</f>
        <v>200</v>
      </c>
      <c r="F264" s="78">
        <f t="shared" ref="F264:G264" si="96">F265</f>
        <v>0</v>
      </c>
      <c r="G264" s="78">
        <f t="shared" si="96"/>
        <v>0</v>
      </c>
      <c r="H264" s="79">
        <v>0</v>
      </c>
      <c r="I264" s="78">
        <f t="shared" si="70"/>
        <v>0</v>
      </c>
    </row>
    <row r="265" spans="1:9" ht="47.25" x14ac:dyDescent="0.25">
      <c r="A265" s="67" t="s">
        <v>47</v>
      </c>
      <c r="B265" s="82"/>
      <c r="C265" s="83" t="s">
        <v>48</v>
      </c>
      <c r="D265" s="65">
        <v>200</v>
      </c>
      <c r="E265" s="78">
        <f>E266</f>
        <v>200</v>
      </c>
      <c r="F265" s="78">
        <f>F266</f>
        <v>0</v>
      </c>
      <c r="G265" s="78">
        <f>G266</f>
        <v>0</v>
      </c>
      <c r="H265" s="79">
        <v>0</v>
      </c>
      <c r="I265" s="78">
        <f t="shared" si="70"/>
        <v>0</v>
      </c>
    </row>
    <row r="266" spans="1:9" ht="31.5" x14ac:dyDescent="0.25">
      <c r="A266" s="67" t="s">
        <v>49</v>
      </c>
      <c r="B266" s="82"/>
      <c r="C266" s="83" t="s">
        <v>50</v>
      </c>
      <c r="D266" s="65">
        <v>200</v>
      </c>
      <c r="E266" s="78">
        <f>E267</f>
        <v>200</v>
      </c>
      <c r="F266" s="78">
        <f t="shared" ref="F266:G266" si="97">F267</f>
        <v>0</v>
      </c>
      <c r="G266" s="78">
        <f t="shared" si="97"/>
        <v>0</v>
      </c>
      <c r="H266" s="79">
        <v>0</v>
      </c>
      <c r="I266" s="78">
        <f t="shared" si="70"/>
        <v>0</v>
      </c>
    </row>
    <row r="267" spans="1:9" ht="47.25" x14ac:dyDescent="0.2">
      <c r="A267" s="67" t="s">
        <v>49</v>
      </c>
      <c r="B267" s="67" t="s">
        <v>11</v>
      </c>
      <c r="C267" s="66" t="s">
        <v>12</v>
      </c>
      <c r="D267" s="65">
        <v>200</v>
      </c>
      <c r="E267" s="78">
        <f>'приложение 3'!G707</f>
        <v>200</v>
      </c>
      <c r="F267" s="78">
        <f>'приложение 3'!H707</f>
        <v>0</v>
      </c>
      <c r="G267" s="78">
        <f>'приложение 3'!I707</f>
        <v>0</v>
      </c>
      <c r="H267" s="79">
        <v>0</v>
      </c>
      <c r="I267" s="78">
        <f t="shared" si="70"/>
        <v>0</v>
      </c>
    </row>
    <row r="268" spans="1:9" ht="47.25" x14ac:dyDescent="0.25">
      <c r="A268" s="67" t="s">
        <v>84</v>
      </c>
      <c r="B268" s="82"/>
      <c r="C268" s="83" t="s">
        <v>85</v>
      </c>
      <c r="D268" s="65">
        <v>7564.6</v>
      </c>
      <c r="E268" s="78">
        <f>E269</f>
        <v>7564.6</v>
      </c>
      <c r="F268" s="78">
        <f t="shared" ref="F268:G268" si="98">F269</f>
        <v>3975</v>
      </c>
      <c r="G268" s="78">
        <f t="shared" si="98"/>
        <v>3975</v>
      </c>
      <c r="H268" s="79">
        <f t="shared" si="69"/>
        <v>100</v>
      </c>
      <c r="I268" s="78">
        <f t="shared" si="70"/>
        <v>0</v>
      </c>
    </row>
    <row r="269" spans="1:9" ht="47.25" x14ac:dyDescent="0.25">
      <c r="A269" s="67" t="s">
        <v>86</v>
      </c>
      <c r="B269" s="82"/>
      <c r="C269" s="83" t="s">
        <v>87</v>
      </c>
      <c r="D269" s="65">
        <v>7564.6</v>
      </c>
      <c r="E269" s="78">
        <f>E270</f>
        <v>7564.6</v>
      </c>
      <c r="F269" s="78">
        <f t="shared" ref="F269:G269" si="99">F270</f>
        <v>3975</v>
      </c>
      <c r="G269" s="78">
        <f t="shared" si="99"/>
        <v>3975</v>
      </c>
      <c r="H269" s="79">
        <f t="shared" si="69"/>
        <v>100</v>
      </c>
      <c r="I269" s="78">
        <f t="shared" si="70"/>
        <v>0</v>
      </c>
    </row>
    <row r="270" spans="1:9" ht="31.5" x14ac:dyDescent="0.25">
      <c r="A270" s="67" t="s">
        <v>88</v>
      </c>
      <c r="B270" s="82"/>
      <c r="C270" s="83" t="s">
        <v>598</v>
      </c>
      <c r="D270" s="65">
        <v>7564.6</v>
      </c>
      <c r="E270" s="78">
        <f>E271+E273+E275+E277+E279</f>
        <v>7564.6</v>
      </c>
      <c r="F270" s="78">
        <f t="shared" ref="F270:G270" si="100">F271+F273+F275+F277+F279</f>
        <v>3975</v>
      </c>
      <c r="G270" s="78">
        <f t="shared" si="100"/>
        <v>3975</v>
      </c>
      <c r="H270" s="79">
        <f t="shared" si="69"/>
        <v>100</v>
      </c>
      <c r="I270" s="78">
        <f t="shared" si="70"/>
        <v>0</v>
      </c>
    </row>
    <row r="271" spans="1:9" ht="21" customHeight="1" x14ac:dyDescent="0.25">
      <c r="A271" s="67" t="s">
        <v>90</v>
      </c>
      <c r="B271" s="82"/>
      <c r="C271" s="83" t="s">
        <v>91</v>
      </c>
      <c r="D271" s="65">
        <v>80</v>
      </c>
      <c r="E271" s="78">
        <f>E272</f>
        <v>80</v>
      </c>
      <c r="F271" s="78">
        <f>F272</f>
        <v>29.5</v>
      </c>
      <c r="G271" s="78">
        <f>G272</f>
        <v>29.5</v>
      </c>
      <c r="H271" s="79">
        <f t="shared" si="69"/>
        <v>100</v>
      </c>
      <c r="I271" s="78">
        <f t="shared" si="70"/>
        <v>0</v>
      </c>
    </row>
    <row r="272" spans="1:9" ht="47.25" x14ac:dyDescent="0.2">
      <c r="A272" s="67" t="s">
        <v>90</v>
      </c>
      <c r="B272" s="67" t="s">
        <v>11</v>
      </c>
      <c r="C272" s="66" t="s">
        <v>12</v>
      </c>
      <c r="D272" s="65">
        <v>80</v>
      </c>
      <c r="E272" s="78">
        <f>'приложение 3'!G762</f>
        <v>80</v>
      </c>
      <c r="F272" s="78">
        <f>'приложение 3'!H762</f>
        <v>29.5</v>
      </c>
      <c r="G272" s="78">
        <f>'приложение 3'!I762</f>
        <v>29.5</v>
      </c>
      <c r="H272" s="79">
        <f t="shared" si="69"/>
        <v>100</v>
      </c>
      <c r="I272" s="78">
        <f t="shared" si="70"/>
        <v>0</v>
      </c>
    </row>
    <row r="273" spans="1:9" ht="15.75" x14ac:dyDescent="0.25">
      <c r="A273" s="67" t="s">
        <v>92</v>
      </c>
      <c r="B273" s="82"/>
      <c r="C273" s="83" t="s">
        <v>93</v>
      </c>
      <c r="D273" s="65">
        <v>6430.9</v>
      </c>
      <c r="E273" s="78">
        <f t="shared" ref="E273:G275" si="101">E274</f>
        <v>6430.9</v>
      </c>
      <c r="F273" s="78">
        <f t="shared" si="101"/>
        <v>3909.4</v>
      </c>
      <c r="G273" s="78">
        <f t="shared" si="101"/>
        <v>3909.4</v>
      </c>
      <c r="H273" s="79">
        <f t="shared" si="69"/>
        <v>100</v>
      </c>
      <c r="I273" s="78">
        <f t="shared" si="70"/>
        <v>0</v>
      </c>
    </row>
    <row r="274" spans="1:9" ht="47.25" x14ac:dyDescent="0.2">
      <c r="A274" s="67" t="s">
        <v>92</v>
      </c>
      <c r="B274" s="67" t="s">
        <v>11</v>
      </c>
      <c r="C274" s="66" t="s">
        <v>12</v>
      </c>
      <c r="D274" s="65">
        <v>6430.9</v>
      </c>
      <c r="E274" s="78">
        <f>'приложение 3'!G764</f>
        <v>6430.9</v>
      </c>
      <c r="F274" s="78">
        <f>'приложение 3'!H764</f>
        <v>3909.4</v>
      </c>
      <c r="G274" s="78">
        <f>'приложение 3'!I764</f>
        <v>3909.4</v>
      </c>
      <c r="H274" s="79">
        <f t="shared" si="69"/>
        <v>100</v>
      </c>
      <c r="I274" s="78">
        <f t="shared" si="70"/>
        <v>0</v>
      </c>
    </row>
    <row r="275" spans="1:9" ht="31.5" x14ac:dyDescent="0.25">
      <c r="A275" s="67" t="s">
        <v>94</v>
      </c>
      <c r="B275" s="82"/>
      <c r="C275" s="83" t="s">
        <v>95</v>
      </c>
      <c r="D275" s="65">
        <v>205.1</v>
      </c>
      <c r="E275" s="78">
        <f t="shared" si="101"/>
        <v>205.1</v>
      </c>
      <c r="F275" s="78">
        <f t="shared" si="101"/>
        <v>21.1</v>
      </c>
      <c r="G275" s="78">
        <f t="shared" si="101"/>
        <v>21.1</v>
      </c>
      <c r="H275" s="79">
        <f t="shared" si="69"/>
        <v>100</v>
      </c>
      <c r="I275" s="78">
        <f t="shared" si="70"/>
        <v>0</v>
      </c>
    </row>
    <row r="276" spans="1:9" ht="47.25" x14ac:dyDescent="0.2">
      <c r="A276" s="67" t="s">
        <v>94</v>
      </c>
      <c r="B276" s="67" t="s">
        <v>11</v>
      </c>
      <c r="C276" s="66" t="s">
        <v>12</v>
      </c>
      <c r="D276" s="65">
        <v>205.1</v>
      </c>
      <c r="E276" s="78">
        <f>'приложение 3'!G766</f>
        <v>205.1</v>
      </c>
      <c r="F276" s="78">
        <f>'приложение 3'!H766</f>
        <v>21.1</v>
      </c>
      <c r="G276" s="78">
        <f>'приложение 3'!I766</f>
        <v>21.1</v>
      </c>
      <c r="H276" s="79">
        <f t="shared" si="69"/>
        <v>100</v>
      </c>
      <c r="I276" s="78">
        <f t="shared" si="70"/>
        <v>0</v>
      </c>
    </row>
    <row r="277" spans="1:9" ht="15.75" x14ac:dyDescent="0.25">
      <c r="A277" s="67" t="s">
        <v>96</v>
      </c>
      <c r="B277" s="82"/>
      <c r="C277" s="83" t="s">
        <v>97</v>
      </c>
      <c r="D277" s="65">
        <v>623.6</v>
      </c>
      <c r="E277" s="78">
        <f t="shared" ref="E277:G279" si="102">E278</f>
        <v>623.6</v>
      </c>
      <c r="F277" s="78">
        <f t="shared" si="102"/>
        <v>0</v>
      </c>
      <c r="G277" s="78">
        <f t="shared" si="102"/>
        <v>0</v>
      </c>
      <c r="H277" s="79">
        <v>0</v>
      </c>
      <c r="I277" s="78">
        <f t="shared" si="70"/>
        <v>0</v>
      </c>
    </row>
    <row r="278" spans="1:9" ht="47.25" x14ac:dyDescent="0.2">
      <c r="A278" s="67" t="s">
        <v>96</v>
      </c>
      <c r="B278" s="67" t="s">
        <v>11</v>
      </c>
      <c r="C278" s="66" t="s">
        <v>12</v>
      </c>
      <c r="D278" s="65">
        <v>623.6</v>
      </c>
      <c r="E278" s="78">
        <f>'приложение 3'!G768</f>
        <v>623.6</v>
      </c>
      <c r="F278" s="78">
        <f>'приложение 3'!H768</f>
        <v>0</v>
      </c>
      <c r="G278" s="78">
        <f>'приложение 3'!I768</f>
        <v>0</v>
      </c>
      <c r="H278" s="79">
        <v>0</v>
      </c>
      <c r="I278" s="78">
        <f t="shared" si="70"/>
        <v>0</v>
      </c>
    </row>
    <row r="279" spans="1:9" ht="47.25" x14ac:dyDescent="0.25">
      <c r="A279" s="67" t="s">
        <v>98</v>
      </c>
      <c r="B279" s="82"/>
      <c r="C279" s="83" t="s">
        <v>99</v>
      </c>
      <c r="D279" s="65">
        <v>225</v>
      </c>
      <c r="E279" s="78">
        <f t="shared" si="102"/>
        <v>225</v>
      </c>
      <c r="F279" s="78">
        <f t="shared" si="102"/>
        <v>15</v>
      </c>
      <c r="G279" s="78">
        <f t="shared" si="102"/>
        <v>15</v>
      </c>
      <c r="H279" s="79">
        <f t="shared" ref="H279:H280" si="103">G279/F279*100</f>
        <v>100</v>
      </c>
      <c r="I279" s="78">
        <f t="shared" si="70"/>
        <v>0</v>
      </c>
    </row>
    <row r="280" spans="1:9" ht="47.25" x14ac:dyDescent="0.2">
      <c r="A280" s="67" t="s">
        <v>98</v>
      </c>
      <c r="B280" s="67" t="s">
        <v>11</v>
      </c>
      <c r="C280" s="66" t="s">
        <v>12</v>
      </c>
      <c r="D280" s="65">
        <v>225</v>
      </c>
      <c r="E280" s="78">
        <f>'приложение 3'!G770</f>
        <v>225</v>
      </c>
      <c r="F280" s="78">
        <f>'приложение 3'!H770</f>
        <v>15</v>
      </c>
      <c r="G280" s="78">
        <f>'приложение 3'!I770</f>
        <v>15</v>
      </c>
      <c r="H280" s="79">
        <f t="shared" si="103"/>
        <v>100</v>
      </c>
      <c r="I280" s="78">
        <f t="shared" si="70"/>
        <v>0</v>
      </c>
    </row>
    <row r="281" spans="1:9" ht="63" x14ac:dyDescent="0.25">
      <c r="A281" s="67" t="s">
        <v>188</v>
      </c>
      <c r="B281" s="82"/>
      <c r="C281" s="83" t="s">
        <v>189</v>
      </c>
      <c r="D281" s="65">
        <v>74249.399999999994</v>
      </c>
      <c r="E281" s="78">
        <f>E282</f>
        <v>140104.29999999999</v>
      </c>
      <c r="F281" s="78">
        <f>F282</f>
        <v>17720.599999999999</v>
      </c>
      <c r="G281" s="78">
        <f>G282</f>
        <v>17720.599999999999</v>
      </c>
      <c r="H281" s="79">
        <f t="shared" ref="H281:H330" si="104">G281/F281*100</f>
        <v>100</v>
      </c>
      <c r="I281" s="78">
        <f t="shared" ref="I281:I344" si="105">G281-F281</f>
        <v>0</v>
      </c>
    </row>
    <row r="282" spans="1:9" ht="47.25" x14ac:dyDescent="0.25">
      <c r="A282" s="67" t="s">
        <v>190</v>
      </c>
      <c r="B282" s="82"/>
      <c r="C282" s="83" t="s">
        <v>191</v>
      </c>
      <c r="D282" s="65">
        <v>74249.399999999994</v>
      </c>
      <c r="E282" s="78">
        <f>E283+E287</f>
        <v>140104.29999999999</v>
      </c>
      <c r="F282" s="78">
        <f>F283+F287</f>
        <v>17720.599999999999</v>
      </c>
      <c r="G282" s="78">
        <f>G283+G287</f>
        <v>17720.599999999999</v>
      </c>
      <c r="H282" s="79">
        <f t="shared" si="104"/>
        <v>100</v>
      </c>
      <c r="I282" s="78">
        <f t="shared" si="105"/>
        <v>0</v>
      </c>
    </row>
    <row r="283" spans="1:9" ht="47.25" x14ac:dyDescent="0.25">
      <c r="A283" s="67" t="s">
        <v>192</v>
      </c>
      <c r="B283" s="82"/>
      <c r="C283" s="83" t="s">
        <v>193</v>
      </c>
      <c r="D283" s="65">
        <v>74249.399999999994</v>
      </c>
      <c r="E283" s="78">
        <f t="shared" ref="E283:G284" si="106">E284</f>
        <v>31254.6</v>
      </c>
      <c r="F283" s="78">
        <f t="shared" si="106"/>
        <v>17322.3</v>
      </c>
      <c r="G283" s="78">
        <f t="shared" si="106"/>
        <v>17322.3</v>
      </c>
      <c r="H283" s="79">
        <f t="shared" si="104"/>
        <v>100</v>
      </c>
      <c r="I283" s="78">
        <f t="shared" si="105"/>
        <v>0</v>
      </c>
    </row>
    <row r="284" spans="1:9" ht="47.25" x14ac:dyDescent="0.25">
      <c r="A284" s="67" t="s">
        <v>194</v>
      </c>
      <c r="B284" s="82"/>
      <c r="C284" s="83" t="s">
        <v>195</v>
      </c>
      <c r="D284" s="65">
        <v>24904.6</v>
      </c>
      <c r="E284" s="78">
        <f t="shared" si="106"/>
        <v>31254.6</v>
      </c>
      <c r="F284" s="78">
        <f t="shared" si="106"/>
        <v>17322.3</v>
      </c>
      <c r="G284" s="78">
        <f t="shared" si="106"/>
        <v>17322.3</v>
      </c>
      <c r="H284" s="79">
        <f t="shared" si="104"/>
        <v>100</v>
      </c>
      <c r="I284" s="78">
        <f t="shared" si="105"/>
        <v>0</v>
      </c>
    </row>
    <row r="285" spans="1:9" ht="47.25" x14ac:dyDescent="0.2">
      <c r="A285" s="67" t="s">
        <v>194</v>
      </c>
      <c r="B285" s="67" t="s">
        <v>11</v>
      </c>
      <c r="C285" s="66" t="s">
        <v>12</v>
      </c>
      <c r="D285" s="65">
        <v>24904.6</v>
      </c>
      <c r="E285" s="78">
        <f>'приложение 3'!G856</f>
        <v>31254.6</v>
      </c>
      <c r="F285" s="78">
        <f>'приложение 3'!H856</f>
        <v>17322.3</v>
      </c>
      <c r="G285" s="78">
        <f>'приложение 3'!I856</f>
        <v>17322.3</v>
      </c>
      <c r="H285" s="79">
        <f t="shared" si="104"/>
        <v>100</v>
      </c>
      <c r="I285" s="78">
        <f t="shared" si="105"/>
        <v>0</v>
      </c>
    </row>
    <row r="286" spans="1:9" ht="78.75" x14ac:dyDescent="0.25">
      <c r="A286" s="67" t="s">
        <v>196</v>
      </c>
      <c r="B286" s="82"/>
      <c r="C286" s="83" t="s">
        <v>197</v>
      </c>
      <c r="D286" s="65">
        <v>49344.800000000003</v>
      </c>
      <c r="E286" s="78">
        <f t="shared" ref="E286:G286" si="107">E287</f>
        <v>108849.7</v>
      </c>
      <c r="F286" s="78">
        <f t="shared" si="107"/>
        <v>398.3</v>
      </c>
      <c r="G286" s="78">
        <f t="shared" si="107"/>
        <v>398.3</v>
      </c>
      <c r="H286" s="79">
        <f t="shared" si="104"/>
        <v>100</v>
      </c>
      <c r="I286" s="78">
        <f t="shared" si="105"/>
        <v>0</v>
      </c>
    </row>
    <row r="287" spans="1:9" ht="47.25" x14ac:dyDescent="0.2">
      <c r="A287" s="67" t="s">
        <v>196</v>
      </c>
      <c r="B287" s="67" t="s">
        <v>11</v>
      </c>
      <c r="C287" s="66" t="s">
        <v>12</v>
      </c>
      <c r="D287" s="65">
        <v>49344.800000000003</v>
      </c>
      <c r="E287" s="78">
        <f>'приложение 3'!G858</f>
        <v>108849.7</v>
      </c>
      <c r="F287" s="78">
        <f>'приложение 3'!H858</f>
        <v>398.3</v>
      </c>
      <c r="G287" s="78">
        <f>'приложение 3'!I858</f>
        <v>398.3</v>
      </c>
      <c r="H287" s="79">
        <f t="shared" si="104"/>
        <v>100</v>
      </c>
      <c r="I287" s="78">
        <f t="shared" si="105"/>
        <v>0</v>
      </c>
    </row>
    <row r="288" spans="1:9" ht="47.25" x14ac:dyDescent="0.25">
      <c r="A288" s="67" t="s">
        <v>100</v>
      </c>
      <c r="B288" s="82"/>
      <c r="C288" s="83" t="s">
        <v>101</v>
      </c>
      <c r="D288" s="65">
        <v>5487</v>
      </c>
      <c r="E288" s="78">
        <f>E289</f>
        <v>4953.1000000000004</v>
      </c>
      <c r="F288" s="78">
        <f t="shared" ref="F288:G288" si="108">F289</f>
        <v>2051.6000000000004</v>
      </c>
      <c r="G288" s="78">
        <f t="shared" si="108"/>
        <v>2051.6000000000004</v>
      </c>
      <c r="H288" s="79">
        <f t="shared" si="104"/>
        <v>100</v>
      </c>
      <c r="I288" s="78">
        <f t="shared" si="105"/>
        <v>0</v>
      </c>
    </row>
    <row r="289" spans="1:9" ht="47.25" x14ac:dyDescent="0.25">
      <c r="A289" s="67" t="s">
        <v>102</v>
      </c>
      <c r="B289" s="82"/>
      <c r="C289" s="83" t="s">
        <v>103</v>
      </c>
      <c r="D289" s="65">
        <v>5487</v>
      </c>
      <c r="E289" s="78">
        <f>E290+E295</f>
        <v>4953.1000000000004</v>
      </c>
      <c r="F289" s="78">
        <f t="shared" ref="F289:G289" si="109">F290+F295</f>
        <v>2051.6000000000004</v>
      </c>
      <c r="G289" s="78">
        <f t="shared" si="109"/>
        <v>2051.6000000000004</v>
      </c>
      <c r="H289" s="79">
        <f t="shared" si="104"/>
        <v>100</v>
      </c>
      <c r="I289" s="78">
        <f t="shared" si="105"/>
        <v>0</v>
      </c>
    </row>
    <row r="290" spans="1:9" ht="47.25" x14ac:dyDescent="0.25">
      <c r="A290" s="67" t="s">
        <v>104</v>
      </c>
      <c r="B290" s="82"/>
      <c r="C290" s="83" t="s">
        <v>105</v>
      </c>
      <c r="D290" s="65">
        <v>4125.1000000000004</v>
      </c>
      <c r="E290" s="78">
        <f>E291</f>
        <v>4125.1000000000004</v>
      </c>
      <c r="F290" s="78">
        <f t="shared" ref="F290:G290" si="110">F291</f>
        <v>2045.1000000000001</v>
      </c>
      <c r="G290" s="78">
        <f t="shared" si="110"/>
        <v>2045.1000000000001</v>
      </c>
      <c r="H290" s="79">
        <f t="shared" si="104"/>
        <v>100</v>
      </c>
      <c r="I290" s="78">
        <f t="shared" si="105"/>
        <v>0</v>
      </c>
    </row>
    <row r="291" spans="1:9" ht="15.75" x14ac:dyDescent="0.25">
      <c r="A291" s="67" t="s">
        <v>106</v>
      </c>
      <c r="B291" s="82"/>
      <c r="C291" s="83" t="s">
        <v>107</v>
      </c>
      <c r="D291" s="65">
        <v>4125.1000000000004</v>
      </c>
      <c r="E291" s="78">
        <f>E292+E293+E294</f>
        <v>4125.1000000000004</v>
      </c>
      <c r="F291" s="78">
        <f t="shared" ref="F291:G291" si="111">F292+F293+F294</f>
        <v>2045.1000000000001</v>
      </c>
      <c r="G291" s="78">
        <f t="shared" si="111"/>
        <v>2045.1000000000001</v>
      </c>
      <c r="H291" s="79">
        <f t="shared" si="104"/>
        <v>100</v>
      </c>
      <c r="I291" s="78">
        <f t="shared" si="105"/>
        <v>0</v>
      </c>
    </row>
    <row r="292" spans="1:9" ht="94.5" x14ac:dyDescent="0.2">
      <c r="A292" s="67" t="s">
        <v>106</v>
      </c>
      <c r="B292" s="67" t="s">
        <v>9</v>
      </c>
      <c r="C292" s="66" t="s">
        <v>10</v>
      </c>
      <c r="D292" s="65">
        <v>3024.8</v>
      </c>
      <c r="E292" s="78">
        <f>'приложение 3'!G775</f>
        <v>3024.8</v>
      </c>
      <c r="F292" s="78">
        <f>'приложение 3'!H775</f>
        <v>1630.7</v>
      </c>
      <c r="G292" s="78">
        <f>'приложение 3'!I775</f>
        <v>1630.7</v>
      </c>
      <c r="H292" s="79">
        <f t="shared" si="104"/>
        <v>100</v>
      </c>
      <c r="I292" s="78">
        <f t="shared" si="105"/>
        <v>0</v>
      </c>
    </row>
    <row r="293" spans="1:9" ht="47.25" x14ac:dyDescent="0.2">
      <c r="A293" s="67" t="s">
        <v>106</v>
      </c>
      <c r="B293" s="67" t="s">
        <v>11</v>
      </c>
      <c r="C293" s="66" t="s">
        <v>12</v>
      </c>
      <c r="D293" s="65">
        <v>1098.5</v>
      </c>
      <c r="E293" s="78">
        <f>'приложение 3'!G776</f>
        <v>1098.5</v>
      </c>
      <c r="F293" s="78">
        <f>'приложение 3'!H776</f>
        <v>413.7</v>
      </c>
      <c r="G293" s="78">
        <f>'приложение 3'!I776</f>
        <v>413.7</v>
      </c>
      <c r="H293" s="79">
        <f t="shared" si="104"/>
        <v>100</v>
      </c>
      <c r="I293" s="78">
        <f t="shared" si="105"/>
        <v>0</v>
      </c>
    </row>
    <row r="294" spans="1:9" ht="15.75" x14ac:dyDescent="0.2">
      <c r="A294" s="67" t="s">
        <v>106</v>
      </c>
      <c r="B294" s="67" t="s">
        <v>13</v>
      </c>
      <c r="C294" s="66" t="s">
        <v>14</v>
      </c>
      <c r="D294" s="65">
        <v>1.8</v>
      </c>
      <c r="E294" s="78">
        <f>'приложение 3'!G777</f>
        <v>1.8</v>
      </c>
      <c r="F294" s="78">
        <f>'приложение 3'!H777</f>
        <v>0.7</v>
      </c>
      <c r="G294" s="78">
        <f>'приложение 3'!I777</f>
        <v>0.7</v>
      </c>
      <c r="H294" s="79">
        <f t="shared" si="104"/>
        <v>100</v>
      </c>
      <c r="I294" s="78">
        <f t="shared" si="105"/>
        <v>0</v>
      </c>
    </row>
    <row r="295" spans="1:9" ht="52.5" customHeight="1" x14ac:dyDescent="0.25">
      <c r="A295" s="67" t="s">
        <v>108</v>
      </c>
      <c r="B295" s="82"/>
      <c r="C295" s="83" t="s">
        <v>109</v>
      </c>
      <c r="D295" s="65">
        <v>1361.9</v>
      </c>
      <c r="E295" s="78">
        <f>E296+E298</f>
        <v>828</v>
      </c>
      <c r="F295" s="78">
        <f t="shared" ref="F295:G295" si="112">F296+F298</f>
        <v>6.5</v>
      </c>
      <c r="G295" s="78">
        <f t="shared" si="112"/>
        <v>6.5</v>
      </c>
      <c r="H295" s="79">
        <f t="shared" si="104"/>
        <v>100</v>
      </c>
      <c r="I295" s="78">
        <f t="shared" si="105"/>
        <v>0</v>
      </c>
    </row>
    <row r="296" spans="1:9" ht="15.75" x14ac:dyDescent="0.25">
      <c r="A296" s="67" t="s">
        <v>110</v>
      </c>
      <c r="B296" s="82"/>
      <c r="C296" s="83" t="s">
        <v>91</v>
      </c>
      <c r="D296" s="65">
        <v>180</v>
      </c>
      <c r="E296" s="78">
        <f>E297</f>
        <v>80</v>
      </c>
      <c r="F296" s="78">
        <f t="shared" ref="F296:G296" si="113">F297</f>
        <v>6.5</v>
      </c>
      <c r="G296" s="78">
        <f t="shared" si="113"/>
        <v>6.5</v>
      </c>
      <c r="H296" s="79">
        <f t="shared" si="104"/>
        <v>100</v>
      </c>
      <c r="I296" s="78">
        <f t="shared" si="105"/>
        <v>0</v>
      </c>
    </row>
    <row r="297" spans="1:9" ht="47.25" x14ac:dyDescent="0.2">
      <c r="A297" s="67" t="s">
        <v>110</v>
      </c>
      <c r="B297" s="67" t="s">
        <v>11</v>
      </c>
      <c r="C297" s="66" t="s">
        <v>12</v>
      </c>
      <c r="D297" s="65">
        <v>180</v>
      </c>
      <c r="E297" s="78">
        <f>'приложение 3'!G780</f>
        <v>80</v>
      </c>
      <c r="F297" s="78">
        <f>'приложение 3'!H780</f>
        <v>6.5</v>
      </c>
      <c r="G297" s="78">
        <f>'приложение 3'!I780</f>
        <v>6.5</v>
      </c>
      <c r="H297" s="79">
        <f t="shared" si="104"/>
        <v>100</v>
      </c>
      <c r="I297" s="78">
        <f t="shared" si="105"/>
        <v>0</v>
      </c>
    </row>
    <row r="298" spans="1:9" ht="15.75" x14ac:dyDescent="0.25">
      <c r="A298" s="67" t="s">
        <v>111</v>
      </c>
      <c r="B298" s="82"/>
      <c r="C298" s="83" t="s">
        <v>112</v>
      </c>
      <c r="D298" s="65">
        <v>1181.9000000000001</v>
      </c>
      <c r="E298" s="78">
        <f>E299</f>
        <v>748</v>
      </c>
      <c r="F298" s="78">
        <f t="shared" ref="F298:G298" si="114">F299</f>
        <v>0</v>
      </c>
      <c r="G298" s="78">
        <f t="shared" si="114"/>
        <v>0</v>
      </c>
      <c r="H298" s="79">
        <v>0</v>
      </c>
      <c r="I298" s="78">
        <f t="shared" si="105"/>
        <v>0</v>
      </c>
    </row>
    <row r="299" spans="1:9" ht="47.25" x14ac:dyDescent="0.2">
      <c r="A299" s="67" t="s">
        <v>111</v>
      </c>
      <c r="B299" s="67" t="s">
        <v>11</v>
      </c>
      <c r="C299" s="66" t="s">
        <v>12</v>
      </c>
      <c r="D299" s="65">
        <v>1181.9000000000001</v>
      </c>
      <c r="E299" s="78">
        <f>'приложение 3'!G782</f>
        <v>748</v>
      </c>
      <c r="F299" s="78">
        <f>'приложение 3'!H782</f>
        <v>0</v>
      </c>
      <c r="G299" s="78">
        <f>'приложение 3'!I782</f>
        <v>0</v>
      </c>
      <c r="H299" s="79">
        <v>0</v>
      </c>
      <c r="I299" s="78">
        <f t="shared" si="105"/>
        <v>0</v>
      </c>
    </row>
    <row r="300" spans="1:9" ht="47.25" x14ac:dyDescent="0.25">
      <c r="A300" s="67" t="s">
        <v>255</v>
      </c>
      <c r="B300" s="82"/>
      <c r="C300" s="83" t="s">
        <v>256</v>
      </c>
      <c r="D300" s="65">
        <v>22462</v>
      </c>
      <c r="E300" s="78">
        <f>E301+E319</f>
        <v>223607.69999999998</v>
      </c>
      <c r="F300" s="78">
        <f t="shared" ref="F300:G300" si="115">F301+F319</f>
        <v>187182.3</v>
      </c>
      <c r="G300" s="78">
        <f t="shared" si="115"/>
        <v>8221.6</v>
      </c>
      <c r="H300" s="79">
        <f t="shared" si="104"/>
        <v>4.3922956390641641</v>
      </c>
      <c r="I300" s="78">
        <f t="shared" si="105"/>
        <v>-178960.69999999998</v>
      </c>
    </row>
    <row r="301" spans="1:9" ht="47.25" x14ac:dyDescent="0.25">
      <c r="A301" s="67" t="s">
        <v>257</v>
      </c>
      <c r="B301" s="82"/>
      <c r="C301" s="83" t="s">
        <v>258</v>
      </c>
      <c r="D301" s="65">
        <v>6531.6</v>
      </c>
      <c r="E301" s="78">
        <f>E302+E304+E306+E308+E310+E312+E314+E317</f>
        <v>207677.3</v>
      </c>
      <c r="F301" s="78">
        <f t="shared" ref="F301:G301" si="116">F302+F304+F306+F308+F310+F312+F314+F317</f>
        <v>182425.5</v>
      </c>
      <c r="G301" s="78">
        <f t="shared" si="116"/>
        <v>3464.7999999999997</v>
      </c>
      <c r="H301" s="79">
        <f t="shared" si="104"/>
        <v>1.8992958769470276</v>
      </c>
      <c r="I301" s="78">
        <f t="shared" si="105"/>
        <v>-178960.7</v>
      </c>
    </row>
    <row r="302" spans="1:9" ht="47.25" x14ac:dyDescent="0.25">
      <c r="A302" s="67" t="s">
        <v>259</v>
      </c>
      <c r="B302" s="82"/>
      <c r="C302" s="83" t="s">
        <v>260</v>
      </c>
      <c r="D302" s="65">
        <v>100</v>
      </c>
      <c r="E302" s="78">
        <f>E303</f>
        <v>0</v>
      </c>
      <c r="F302" s="78">
        <f t="shared" ref="F302:G302" si="117">F303</f>
        <v>0</v>
      </c>
      <c r="G302" s="78">
        <f t="shared" si="117"/>
        <v>0</v>
      </c>
      <c r="H302" s="79">
        <v>0</v>
      </c>
      <c r="I302" s="78">
        <f t="shared" si="105"/>
        <v>0</v>
      </c>
    </row>
    <row r="303" spans="1:9" ht="47.25" x14ac:dyDescent="0.2">
      <c r="A303" s="67" t="s">
        <v>259</v>
      </c>
      <c r="B303" s="67" t="s">
        <v>11</v>
      </c>
      <c r="C303" s="66" t="s">
        <v>12</v>
      </c>
      <c r="D303" s="65">
        <v>100</v>
      </c>
      <c r="E303" s="78">
        <v>0</v>
      </c>
      <c r="F303" s="78">
        <v>0</v>
      </c>
      <c r="G303" s="78">
        <v>0</v>
      </c>
      <c r="H303" s="79">
        <v>0</v>
      </c>
      <c r="I303" s="78">
        <f t="shared" si="105"/>
        <v>0</v>
      </c>
    </row>
    <row r="304" spans="1:9" ht="47.25" x14ac:dyDescent="0.25">
      <c r="A304" s="67" t="s">
        <v>261</v>
      </c>
      <c r="B304" s="82"/>
      <c r="C304" s="83" t="s">
        <v>262</v>
      </c>
      <c r="D304" s="65">
        <v>400</v>
      </c>
      <c r="E304" s="78">
        <f>E305</f>
        <v>0</v>
      </c>
      <c r="F304" s="78">
        <f t="shared" ref="F304:G304" si="118">F305</f>
        <v>0</v>
      </c>
      <c r="G304" s="78">
        <f t="shared" si="118"/>
        <v>0</v>
      </c>
      <c r="H304" s="79">
        <v>0</v>
      </c>
      <c r="I304" s="78">
        <f t="shared" si="105"/>
        <v>0</v>
      </c>
    </row>
    <row r="305" spans="1:9" ht="30" customHeight="1" x14ac:dyDescent="0.2">
      <c r="A305" s="67" t="s">
        <v>261</v>
      </c>
      <c r="B305" s="67" t="s">
        <v>11</v>
      </c>
      <c r="C305" s="66" t="s">
        <v>12</v>
      </c>
      <c r="D305" s="65">
        <v>400</v>
      </c>
      <c r="E305" s="88">
        <v>0</v>
      </c>
      <c r="F305" s="88">
        <v>0</v>
      </c>
      <c r="G305" s="88">
        <v>0</v>
      </c>
      <c r="H305" s="79">
        <v>0</v>
      </c>
      <c r="I305" s="78">
        <f t="shared" si="105"/>
        <v>0</v>
      </c>
    </row>
    <row r="306" spans="1:9" ht="30" customHeight="1" x14ac:dyDescent="0.25">
      <c r="A306" s="29" t="s">
        <v>562</v>
      </c>
      <c r="B306" s="29"/>
      <c r="C306" s="39" t="s">
        <v>563</v>
      </c>
      <c r="D306" s="65" t="s">
        <v>539</v>
      </c>
      <c r="E306" s="88">
        <f>E307</f>
        <v>450</v>
      </c>
      <c r="F306" s="88">
        <f t="shared" ref="F306:G306" si="119">F307</f>
        <v>239.2</v>
      </c>
      <c r="G306" s="88">
        <f t="shared" si="119"/>
        <v>239.2</v>
      </c>
      <c r="H306" s="79">
        <f t="shared" si="104"/>
        <v>100</v>
      </c>
      <c r="I306" s="78">
        <f t="shared" si="105"/>
        <v>0</v>
      </c>
    </row>
    <row r="307" spans="1:9" ht="30" customHeight="1" x14ac:dyDescent="0.2">
      <c r="A307" s="29" t="s">
        <v>562</v>
      </c>
      <c r="B307" s="29" t="s">
        <v>11</v>
      </c>
      <c r="C307" s="40" t="s">
        <v>12</v>
      </c>
      <c r="D307" s="65" t="s">
        <v>539</v>
      </c>
      <c r="E307" s="88">
        <f>'приложение 3'!G902</f>
        <v>450</v>
      </c>
      <c r="F307" s="88">
        <f>'приложение 3'!H902</f>
        <v>239.2</v>
      </c>
      <c r="G307" s="88">
        <f>'приложение 3'!I902</f>
        <v>239.2</v>
      </c>
      <c r="H307" s="79">
        <f t="shared" si="104"/>
        <v>100</v>
      </c>
      <c r="I307" s="78">
        <f t="shared" si="105"/>
        <v>0</v>
      </c>
    </row>
    <row r="308" spans="1:9" ht="110.25" x14ac:dyDescent="0.25">
      <c r="A308" s="29" t="s">
        <v>564</v>
      </c>
      <c r="B308" s="29"/>
      <c r="C308" s="157" t="s">
        <v>630</v>
      </c>
      <c r="D308" s="65" t="s">
        <v>539</v>
      </c>
      <c r="E308" s="88">
        <f>E309</f>
        <v>2611</v>
      </c>
      <c r="F308" s="88">
        <f t="shared" ref="F308:G308" si="120">F309</f>
        <v>2350</v>
      </c>
      <c r="G308" s="88">
        <f t="shared" si="120"/>
        <v>2350</v>
      </c>
      <c r="H308" s="79">
        <f t="shared" si="104"/>
        <v>100</v>
      </c>
      <c r="I308" s="78">
        <f t="shared" si="105"/>
        <v>0</v>
      </c>
    </row>
    <row r="309" spans="1:9" ht="15.75" x14ac:dyDescent="0.2">
      <c r="A309" s="29" t="s">
        <v>564</v>
      </c>
      <c r="B309" s="29" t="s">
        <v>13</v>
      </c>
      <c r="C309" s="30" t="s">
        <v>14</v>
      </c>
      <c r="D309" s="65" t="s">
        <v>539</v>
      </c>
      <c r="E309" s="88">
        <f>'приложение 3'!G904</f>
        <v>2611</v>
      </c>
      <c r="F309" s="88">
        <f>'приложение 3'!H904</f>
        <v>2350</v>
      </c>
      <c r="G309" s="88">
        <f>'приложение 3'!I904</f>
        <v>2350</v>
      </c>
      <c r="H309" s="79">
        <f t="shared" si="104"/>
        <v>100</v>
      </c>
      <c r="I309" s="78">
        <f t="shared" si="105"/>
        <v>0</v>
      </c>
    </row>
    <row r="310" spans="1:9" ht="15.75" x14ac:dyDescent="0.2">
      <c r="A310" s="29" t="s">
        <v>565</v>
      </c>
      <c r="B310" s="29"/>
      <c r="C310" s="30" t="s">
        <v>566</v>
      </c>
      <c r="D310" s="65" t="s">
        <v>539</v>
      </c>
      <c r="E310" s="88">
        <f>E311</f>
        <v>875.6</v>
      </c>
      <c r="F310" s="88">
        <f t="shared" ref="F310:G310" si="121">F311</f>
        <v>875.6</v>
      </c>
      <c r="G310" s="88">
        <f t="shared" si="121"/>
        <v>875.6</v>
      </c>
      <c r="H310" s="79">
        <f t="shared" si="104"/>
        <v>100</v>
      </c>
      <c r="I310" s="78">
        <f t="shared" si="105"/>
        <v>0</v>
      </c>
    </row>
    <row r="311" spans="1:9" ht="30" customHeight="1" x14ac:dyDescent="0.2">
      <c r="A311" s="29" t="s">
        <v>565</v>
      </c>
      <c r="B311" s="29" t="s">
        <v>11</v>
      </c>
      <c r="C311" s="30" t="s">
        <v>12</v>
      </c>
      <c r="D311" s="65" t="s">
        <v>539</v>
      </c>
      <c r="E311" s="88">
        <f>'приложение 3'!G906</f>
        <v>875.6</v>
      </c>
      <c r="F311" s="88">
        <f>'приложение 3'!H906</f>
        <v>875.6</v>
      </c>
      <c r="G311" s="88">
        <f>'приложение 3'!I906</f>
        <v>875.6</v>
      </c>
      <c r="H311" s="79">
        <f t="shared" si="104"/>
        <v>100</v>
      </c>
      <c r="I311" s="78">
        <f t="shared" si="105"/>
        <v>0</v>
      </c>
    </row>
    <row r="312" spans="1:9" ht="30" customHeight="1" x14ac:dyDescent="0.2">
      <c r="A312" s="37" t="s">
        <v>567</v>
      </c>
      <c r="B312" s="37"/>
      <c r="C312" s="38" t="s">
        <v>568</v>
      </c>
      <c r="D312" s="65" t="s">
        <v>539</v>
      </c>
      <c r="E312" s="88">
        <f>E313</f>
        <v>179139.8</v>
      </c>
      <c r="F312" s="88">
        <f t="shared" ref="F312:G312" si="122">F313</f>
        <v>178960.7</v>
      </c>
      <c r="G312" s="88">
        <f t="shared" si="122"/>
        <v>0</v>
      </c>
      <c r="H312" s="79">
        <v>0</v>
      </c>
      <c r="I312" s="78">
        <f t="shared" si="105"/>
        <v>-178960.7</v>
      </c>
    </row>
    <row r="313" spans="1:9" ht="30" customHeight="1" x14ac:dyDescent="0.2">
      <c r="A313" s="37" t="s">
        <v>567</v>
      </c>
      <c r="B313" s="37" t="s">
        <v>241</v>
      </c>
      <c r="C313" s="38" t="s">
        <v>242</v>
      </c>
      <c r="D313" s="65" t="s">
        <v>539</v>
      </c>
      <c r="E313" s="88">
        <f>'приложение 3'!G908</f>
        <v>179139.8</v>
      </c>
      <c r="F313" s="88">
        <f>'приложение 3'!H908</f>
        <v>178960.7</v>
      </c>
      <c r="G313" s="88">
        <f>'приложение 3'!I908</f>
        <v>0</v>
      </c>
      <c r="H313" s="79">
        <v>0</v>
      </c>
      <c r="I313" s="78">
        <f t="shared" si="105"/>
        <v>-178960.7</v>
      </c>
    </row>
    <row r="314" spans="1:9" ht="30" customHeight="1" x14ac:dyDescent="0.2">
      <c r="A314" s="29" t="s">
        <v>569</v>
      </c>
      <c r="B314" s="29"/>
      <c r="C314" s="30" t="s">
        <v>570</v>
      </c>
      <c r="D314" s="65" t="s">
        <v>539</v>
      </c>
      <c r="E314" s="88">
        <f>E315+E316</f>
        <v>18558.599999999999</v>
      </c>
      <c r="F314" s="88">
        <f t="shared" ref="F314:G314" si="123">F315+F316</f>
        <v>0</v>
      </c>
      <c r="G314" s="88">
        <f t="shared" si="123"/>
        <v>0</v>
      </c>
      <c r="H314" s="79">
        <v>0</v>
      </c>
      <c r="I314" s="78">
        <f t="shared" si="105"/>
        <v>0</v>
      </c>
    </row>
    <row r="315" spans="1:9" ht="30" customHeight="1" x14ac:dyDescent="0.2">
      <c r="A315" s="29" t="s">
        <v>569</v>
      </c>
      <c r="B315" s="29" t="s">
        <v>11</v>
      </c>
      <c r="C315" s="30" t="s">
        <v>12</v>
      </c>
      <c r="D315" s="65" t="s">
        <v>539</v>
      </c>
      <c r="E315" s="88">
        <f>'приложение 3'!G910</f>
        <v>18498.599999999999</v>
      </c>
      <c r="F315" s="88">
        <f>'приложение 3'!H910</f>
        <v>0</v>
      </c>
      <c r="G315" s="88">
        <f>'приложение 3'!I910</f>
        <v>0</v>
      </c>
      <c r="H315" s="79">
        <v>0</v>
      </c>
      <c r="I315" s="78">
        <f t="shared" si="105"/>
        <v>0</v>
      </c>
    </row>
    <row r="316" spans="1:9" ht="15.75" x14ac:dyDescent="0.2">
      <c r="A316" s="29" t="s">
        <v>569</v>
      </c>
      <c r="B316" s="29" t="s">
        <v>13</v>
      </c>
      <c r="C316" s="30" t="s">
        <v>14</v>
      </c>
      <c r="D316" s="65" t="s">
        <v>539</v>
      </c>
      <c r="E316" s="88">
        <f>'приложение 3'!G911</f>
        <v>60</v>
      </c>
      <c r="F316" s="88">
        <f>'приложение 3'!H911</f>
        <v>0</v>
      </c>
      <c r="G316" s="88">
        <f>'приложение 3'!I911</f>
        <v>0</v>
      </c>
      <c r="H316" s="79">
        <v>0</v>
      </c>
      <c r="I316" s="78">
        <f t="shared" si="105"/>
        <v>0</v>
      </c>
    </row>
    <row r="317" spans="1:9" ht="63" x14ac:dyDescent="0.25">
      <c r="A317" s="67" t="s">
        <v>263</v>
      </c>
      <c r="B317" s="82"/>
      <c r="C317" s="83" t="s">
        <v>264</v>
      </c>
      <c r="D317" s="65">
        <v>6031.6</v>
      </c>
      <c r="E317" s="78">
        <f>E318</f>
        <v>6042.3</v>
      </c>
      <c r="F317" s="78">
        <f t="shared" ref="F317:G317" si="124">F318</f>
        <v>0</v>
      </c>
      <c r="G317" s="78">
        <f t="shared" si="124"/>
        <v>0</v>
      </c>
      <c r="H317" s="79">
        <v>0</v>
      </c>
      <c r="I317" s="78">
        <f t="shared" si="105"/>
        <v>0</v>
      </c>
    </row>
    <row r="318" spans="1:9" ht="47.25" x14ac:dyDescent="0.2">
      <c r="A318" s="67" t="s">
        <v>263</v>
      </c>
      <c r="B318" s="67" t="s">
        <v>11</v>
      </c>
      <c r="C318" s="66" t="s">
        <v>12</v>
      </c>
      <c r="D318" s="65">
        <v>6031.6</v>
      </c>
      <c r="E318" s="78">
        <f>'приложение 3'!G913</f>
        <v>6042.3</v>
      </c>
      <c r="F318" s="78">
        <f>'приложение 3'!H913</f>
        <v>0</v>
      </c>
      <c r="G318" s="78">
        <f>'приложение 3'!I913</f>
        <v>0</v>
      </c>
      <c r="H318" s="79">
        <v>0</v>
      </c>
      <c r="I318" s="78">
        <f t="shared" si="105"/>
        <v>0</v>
      </c>
    </row>
    <row r="319" spans="1:9" ht="63" x14ac:dyDescent="0.25">
      <c r="A319" s="67" t="s">
        <v>265</v>
      </c>
      <c r="B319" s="82"/>
      <c r="C319" s="83" t="s">
        <v>266</v>
      </c>
      <c r="D319" s="65">
        <v>15930.4</v>
      </c>
      <c r="E319" s="78">
        <f>E320</f>
        <v>15930.4</v>
      </c>
      <c r="F319" s="78">
        <f t="shared" ref="F319:G320" si="125">F320</f>
        <v>4756.8</v>
      </c>
      <c r="G319" s="78">
        <f t="shared" si="125"/>
        <v>4756.8</v>
      </c>
      <c r="H319" s="79">
        <f t="shared" si="104"/>
        <v>100</v>
      </c>
      <c r="I319" s="78">
        <f t="shared" si="105"/>
        <v>0</v>
      </c>
    </row>
    <row r="320" spans="1:9" ht="47.25" x14ac:dyDescent="0.25">
      <c r="A320" s="67" t="s">
        <v>267</v>
      </c>
      <c r="B320" s="82"/>
      <c r="C320" s="83" t="s">
        <v>268</v>
      </c>
      <c r="D320" s="65">
        <v>15930.4</v>
      </c>
      <c r="E320" s="78">
        <f>E321</f>
        <v>15930.4</v>
      </c>
      <c r="F320" s="78">
        <f t="shared" si="125"/>
        <v>4756.8</v>
      </c>
      <c r="G320" s="78">
        <f t="shared" si="125"/>
        <v>4756.8</v>
      </c>
      <c r="H320" s="79">
        <f t="shared" si="104"/>
        <v>100</v>
      </c>
      <c r="I320" s="78">
        <f t="shared" si="105"/>
        <v>0</v>
      </c>
    </row>
    <row r="321" spans="1:9" ht="47.25" x14ac:dyDescent="0.2">
      <c r="A321" s="67" t="s">
        <v>267</v>
      </c>
      <c r="B321" s="67" t="s">
        <v>11</v>
      </c>
      <c r="C321" s="66" t="s">
        <v>12</v>
      </c>
      <c r="D321" s="65">
        <v>15930.4</v>
      </c>
      <c r="E321" s="78">
        <f>'приложение 3'!G916</f>
        <v>15930.4</v>
      </c>
      <c r="F321" s="78">
        <f>'приложение 3'!H916</f>
        <v>4756.8</v>
      </c>
      <c r="G321" s="78">
        <f>'приложение 3'!I916</f>
        <v>4756.8</v>
      </c>
      <c r="H321" s="79">
        <f t="shared" si="104"/>
        <v>100</v>
      </c>
      <c r="I321" s="78">
        <f t="shared" si="105"/>
        <v>0</v>
      </c>
    </row>
    <row r="322" spans="1:9" ht="47.25" x14ac:dyDescent="0.25">
      <c r="A322" s="67" t="s">
        <v>234</v>
      </c>
      <c r="B322" s="82"/>
      <c r="C322" s="83" t="s">
        <v>235</v>
      </c>
      <c r="D322" s="65">
        <v>16542.900000000001</v>
      </c>
      <c r="E322" s="78">
        <f>E323</f>
        <v>24871.1</v>
      </c>
      <c r="F322" s="78">
        <f t="shared" ref="F322:G322" si="126">F323</f>
        <v>15072.8</v>
      </c>
      <c r="G322" s="78">
        <f t="shared" si="126"/>
        <v>662.6</v>
      </c>
      <c r="H322" s="79">
        <f t="shared" si="104"/>
        <v>4.3959980892733936</v>
      </c>
      <c r="I322" s="78">
        <f t="shared" si="105"/>
        <v>-14410.199999999999</v>
      </c>
    </row>
    <row r="323" spans="1:9" ht="47.25" x14ac:dyDescent="0.25">
      <c r="A323" s="67" t="s">
        <v>236</v>
      </c>
      <c r="B323" s="82"/>
      <c r="C323" s="83" t="s">
        <v>237</v>
      </c>
      <c r="D323" s="65">
        <v>16542.900000000001</v>
      </c>
      <c r="E323" s="78">
        <f>E324+E331+E334</f>
        <v>24871.1</v>
      </c>
      <c r="F323" s="78">
        <f t="shared" ref="F323:G323" si="127">F324+F331+F334</f>
        <v>15072.8</v>
      </c>
      <c r="G323" s="78">
        <f t="shared" si="127"/>
        <v>662.6</v>
      </c>
      <c r="H323" s="79">
        <f t="shared" si="104"/>
        <v>4.3959980892733936</v>
      </c>
      <c r="I323" s="78">
        <f t="shared" si="105"/>
        <v>-14410.199999999999</v>
      </c>
    </row>
    <row r="324" spans="1:9" ht="63" x14ac:dyDescent="0.25">
      <c r="A324" s="67" t="s">
        <v>238</v>
      </c>
      <c r="B324" s="82"/>
      <c r="C324" s="83" t="s">
        <v>572</v>
      </c>
      <c r="D324" s="65">
        <v>3131.9</v>
      </c>
      <c r="E324" s="78">
        <f>E325+E327+E329</f>
        <v>13851.6</v>
      </c>
      <c r="F324" s="78">
        <f t="shared" ref="F324:G324" si="128">F325+F327+F329</f>
        <v>9221.4</v>
      </c>
      <c r="G324" s="78">
        <f t="shared" si="128"/>
        <v>0</v>
      </c>
      <c r="H324" s="79">
        <f t="shared" si="104"/>
        <v>0</v>
      </c>
      <c r="I324" s="78">
        <f t="shared" si="105"/>
        <v>-9221.4</v>
      </c>
    </row>
    <row r="325" spans="1:9" ht="63" x14ac:dyDescent="0.25">
      <c r="A325" s="67" t="s">
        <v>239</v>
      </c>
      <c r="B325" s="82"/>
      <c r="C325" s="83" t="s">
        <v>605</v>
      </c>
      <c r="D325" s="65">
        <v>3131.9</v>
      </c>
      <c r="E325" s="78">
        <f>E326</f>
        <v>0</v>
      </c>
      <c r="F325" s="78">
        <f t="shared" ref="F325:G325" si="129">F326</f>
        <v>0</v>
      </c>
      <c r="G325" s="78">
        <f t="shared" si="129"/>
        <v>0</v>
      </c>
      <c r="H325" s="79">
        <v>0</v>
      </c>
      <c r="I325" s="78">
        <f t="shared" si="105"/>
        <v>0</v>
      </c>
    </row>
    <row r="326" spans="1:9" ht="47.25" x14ac:dyDescent="0.2">
      <c r="A326" s="67" t="s">
        <v>239</v>
      </c>
      <c r="B326" s="67" t="s">
        <v>241</v>
      </c>
      <c r="C326" s="66" t="s">
        <v>242</v>
      </c>
      <c r="D326" s="65">
        <v>3131.9</v>
      </c>
      <c r="E326" s="78">
        <v>0</v>
      </c>
      <c r="F326" s="78">
        <v>0</v>
      </c>
      <c r="G326" s="78">
        <v>0</v>
      </c>
      <c r="H326" s="79">
        <v>0</v>
      </c>
      <c r="I326" s="78">
        <f t="shared" si="105"/>
        <v>0</v>
      </c>
    </row>
    <row r="327" spans="1:9" ht="47.25" x14ac:dyDescent="0.2">
      <c r="A327" s="37" t="s">
        <v>559</v>
      </c>
      <c r="B327" s="37"/>
      <c r="C327" s="38" t="s">
        <v>560</v>
      </c>
      <c r="D327" s="65" t="s">
        <v>539</v>
      </c>
      <c r="E327" s="78">
        <f>E328</f>
        <v>1556.4</v>
      </c>
      <c r="F327" s="78">
        <f t="shared" ref="F327:G327" si="130">F328</f>
        <v>0</v>
      </c>
      <c r="G327" s="78">
        <f t="shared" si="130"/>
        <v>0</v>
      </c>
      <c r="H327" s="79">
        <v>0</v>
      </c>
      <c r="I327" s="78">
        <f t="shared" si="105"/>
        <v>0</v>
      </c>
    </row>
    <row r="328" spans="1:9" ht="47.25" x14ac:dyDescent="0.2">
      <c r="A328" s="37" t="s">
        <v>559</v>
      </c>
      <c r="B328" s="37" t="s">
        <v>241</v>
      </c>
      <c r="C328" s="38" t="s">
        <v>242</v>
      </c>
      <c r="D328" s="65" t="s">
        <v>539</v>
      </c>
      <c r="E328" s="78">
        <f>'приложение 3'!G887</f>
        <v>1556.4</v>
      </c>
      <c r="F328" s="78">
        <f>'приложение 3'!H887</f>
        <v>0</v>
      </c>
      <c r="G328" s="78">
        <f>'приложение 3'!I887</f>
        <v>0</v>
      </c>
      <c r="H328" s="79">
        <v>0</v>
      </c>
      <c r="I328" s="78">
        <f t="shared" si="105"/>
        <v>0</v>
      </c>
    </row>
    <row r="329" spans="1:9" ht="47.25" x14ac:dyDescent="0.25">
      <c r="A329" s="32" t="s">
        <v>561</v>
      </c>
      <c r="B329" s="25"/>
      <c r="C329" s="26" t="s">
        <v>240</v>
      </c>
      <c r="D329" s="65" t="s">
        <v>539</v>
      </c>
      <c r="E329" s="78">
        <f>E330</f>
        <v>12295.2</v>
      </c>
      <c r="F329" s="78">
        <f t="shared" ref="F329:G329" si="131">F330</f>
        <v>9221.4</v>
      </c>
      <c r="G329" s="78">
        <f t="shared" si="131"/>
        <v>0</v>
      </c>
      <c r="H329" s="79">
        <f t="shared" si="104"/>
        <v>0</v>
      </c>
      <c r="I329" s="78">
        <f t="shared" si="105"/>
        <v>-9221.4</v>
      </c>
    </row>
    <row r="330" spans="1:9" ht="47.25" x14ac:dyDescent="0.2">
      <c r="A330" s="25" t="s">
        <v>561</v>
      </c>
      <c r="B330" s="25" t="s">
        <v>241</v>
      </c>
      <c r="C330" s="27" t="s">
        <v>242</v>
      </c>
      <c r="D330" s="65" t="s">
        <v>539</v>
      </c>
      <c r="E330" s="78">
        <f>'приложение 3'!G889</f>
        <v>12295.2</v>
      </c>
      <c r="F330" s="78">
        <f>'приложение 3'!H889</f>
        <v>9221.4</v>
      </c>
      <c r="G330" s="78">
        <f>'приложение 3'!I889</f>
        <v>0</v>
      </c>
      <c r="H330" s="79">
        <f t="shared" si="104"/>
        <v>0</v>
      </c>
      <c r="I330" s="78">
        <f t="shared" si="105"/>
        <v>-9221.4</v>
      </c>
    </row>
    <row r="331" spans="1:9" ht="47.25" x14ac:dyDescent="0.25">
      <c r="A331" s="67" t="s">
        <v>243</v>
      </c>
      <c r="B331" s="82"/>
      <c r="C331" s="83" t="s">
        <v>244</v>
      </c>
      <c r="D331" s="65">
        <v>376.5</v>
      </c>
      <c r="E331" s="78">
        <f>E332</f>
        <v>376.5</v>
      </c>
      <c r="F331" s="78">
        <f t="shared" ref="F331:G332" si="132">F332</f>
        <v>0</v>
      </c>
      <c r="G331" s="78">
        <f t="shared" si="132"/>
        <v>0</v>
      </c>
      <c r="H331" s="79">
        <v>0</v>
      </c>
      <c r="I331" s="78">
        <f t="shared" si="105"/>
        <v>0</v>
      </c>
    </row>
    <row r="332" spans="1:9" ht="15.75" x14ac:dyDescent="0.25">
      <c r="A332" s="67" t="s">
        <v>245</v>
      </c>
      <c r="B332" s="82"/>
      <c r="C332" s="83" t="s">
        <v>246</v>
      </c>
      <c r="D332" s="65">
        <v>376.5</v>
      </c>
      <c r="E332" s="78">
        <f>E333</f>
        <v>376.5</v>
      </c>
      <c r="F332" s="78">
        <f t="shared" si="132"/>
        <v>0</v>
      </c>
      <c r="G332" s="78">
        <f t="shared" si="132"/>
        <v>0</v>
      </c>
      <c r="H332" s="79">
        <v>0</v>
      </c>
      <c r="I332" s="78">
        <f t="shared" si="105"/>
        <v>0</v>
      </c>
    </row>
    <row r="333" spans="1:9" ht="47.25" x14ac:dyDescent="0.2">
      <c r="A333" s="67" t="s">
        <v>245</v>
      </c>
      <c r="B333" s="67" t="s">
        <v>11</v>
      </c>
      <c r="C333" s="66" t="s">
        <v>12</v>
      </c>
      <c r="D333" s="65">
        <v>376.5</v>
      </c>
      <c r="E333" s="78">
        <f>'приложение 3'!G892</f>
        <v>376.5</v>
      </c>
      <c r="F333" s="78">
        <f>'приложение 3'!H892</f>
        <v>0</v>
      </c>
      <c r="G333" s="78">
        <f>'приложение 3'!I892</f>
        <v>0</v>
      </c>
      <c r="H333" s="79">
        <v>0</v>
      </c>
      <c r="I333" s="78">
        <f t="shared" si="105"/>
        <v>0</v>
      </c>
    </row>
    <row r="334" spans="1:9" ht="126" x14ac:dyDescent="0.25">
      <c r="A334" s="67" t="s">
        <v>247</v>
      </c>
      <c r="B334" s="82"/>
      <c r="C334" s="83" t="s">
        <v>248</v>
      </c>
      <c r="D334" s="65">
        <v>13034.5</v>
      </c>
      <c r="E334" s="78">
        <f>E335+E337</f>
        <v>10643</v>
      </c>
      <c r="F334" s="78">
        <f t="shared" ref="F334:G334" si="133">F335+F337</f>
        <v>5851.4000000000005</v>
      </c>
      <c r="G334" s="78">
        <f t="shared" si="133"/>
        <v>662.6</v>
      </c>
      <c r="H334" s="79">
        <f t="shared" ref="H334:H342" si="134">G334/F334*100</f>
        <v>11.323785760672658</v>
      </c>
      <c r="I334" s="78">
        <f t="shared" si="105"/>
        <v>-5188.8</v>
      </c>
    </row>
    <row r="335" spans="1:9" ht="33.75" customHeight="1" x14ac:dyDescent="0.25">
      <c r="A335" s="67" t="s">
        <v>249</v>
      </c>
      <c r="B335" s="82"/>
      <c r="C335" s="83" t="s">
        <v>250</v>
      </c>
      <c r="D335" s="65">
        <v>12123</v>
      </c>
      <c r="E335" s="78">
        <f>E336</f>
        <v>10232.200000000001</v>
      </c>
      <c r="F335" s="78">
        <f t="shared" ref="F335:G335" si="135">F336</f>
        <v>5818.6</v>
      </c>
      <c r="G335" s="78">
        <f t="shared" si="135"/>
        <v>648.5</v>
      </c>
      <c r="H335" s="79">
        <f t="shared" si="134"/>
        <v>11.145292682088474</v>
      </c>
      <c r="I335" s="78">
        <f t="shared" si="105"/>
        <v>-5170.1000000000004</v>
      </c>
    </row>
    <row r="336" spans="1:9" ht="47.25" x14ac:dyDescent="0.2">
      <c r="A336" s="67" t="s">
        <v>249</v>
      </c>
      <c r="B336" s="67" t="s">
        <v>241</v>
      </c>
      <c r="C336" s="66" t="s">
        <v>242</v>
      </c>
      <c r="D336" s="65">
        <v>12123</v>
      </c>
      <c r="E336" s="78">
        <f>'приложение 3'!G895</f>
        <v>10232.200000000001</v>
      </c>
      <c r="F336" s="78">
        <f>'приложение 3'!H895</f>
        <v>5818.6</v>
      </c>
      <c r="G336" s="78">
        <f>'приложение 3'!I895</f>
        <v>648.5</v>
      </c>
      <c r="H336" s="79">
        <f t="shared" si="134"/>
        <v>11.145292682088474</v>
      </c>
      <c r="I336" s="78">
        <f t="shared" si="105"/>
        <v>-5170.1000000000004</v>
      </c>
    </row>
    <row r="337" spans="1:9" ht="47.25" x14ac:dyDescent="0.25">
      <c r="A337" s="67" t="s">
        <v>251</v>
      </c>
      <c r="B337" s="82"/>
      <c r="C337" s="83" t="s">
        <v>252</v>
      </c>
      <c r="D337" s="65">
        <v>911.5</v>
      </c>
      <c r="E337" s="78">
        <f>E338</f>
        <v>410.8</v>
      </c>
      <c r="F337" s="78">
        <f t="shared" ref="F337:G337" si="136">F338</f>
        <v>32.799999999999997</v>
      </c>
      <c r="G337" s="78">
        <f t="shared" si="136"/>
        <v>14.1</v>
      </c>
      <c r="H337" s="79">
        <f t="shared" si="134"/>
        <v>42.987804878048784</v>
      </c>
      <c r="I337" s="78">
        <f t="shared" si="105"/>
        <v>-18.699999999999996</v>
      </c>
    </row>
    <row r="338" spans="1:9" ht="47.25" x14ac:dyDescent="0.2">
      <c r="A338" s="67" t="s">
        <v>251</v>
      </c>
      <c r="B338" s="67" t="s">
        <v>241</v>
      </c>
      <c r="C338" s="66" t="s">
        <v>242</v>
      </c>
      <c r="D338" s="65">
        <v>911.5</v>
      </c>
      <c r="E338" s="78">
        <f>'приложение 3'!G897</f>
        <v>410.8</v>
      </c>
      <c r="F338" s="78">
        <f>'приложение 3'!H897</f>
        <v>32.799999999999997</v>
      </c>
      <c r="G338" s="78">
        <f>'приложение 3'!I897</f>
        <v>14.1</v>
      </c>
      <c r="H338" s="79">
        <f t="shared" si="134"/>
        <v>42.987804878048784</v>
      </c>
      <c r="I338" s="78">
        <f t="shared" si="105"/>
        <v>-18.699999999999996</v>
      </c>
    </row>
    <row r="339" spans="1:9" ht="78.75" x14ac:dyDescent="0.25">
      <c r="A339" s="67" t="s">
        <v>113</v>
      </c>
      <c r="B339" s="82"/>
      <c r="C339" s="83" t="s">
        <v>114</v>
      </c>
      <c r="D339" s="65">
        <v>33022.400000000001</v>
      </c>
      <c r="E339" s="78">
        <f>E340</f>
        <v>28305.8</v>
      </c>
      <c r="F339" s="78">
        <f t="shared" ref="F339:G339" si="137">F340</f>
        <v>10372</v>
      </c>
      <c r="G339" s="78">
        <f t="shared" si="137"/>
        <v>4760</v>
      </c>
      <c r="H339" s="79">
        <f t="shared" si="134"/>
        <v>45.892788276128037</v>
      </c>
      <c r="I339" s="78">
        <f t="shared" si="105"/>
        <v>-5612</v>
      </c>
    </row>
    <row r="340" spans="1:9" ht="78.75" x14ac:dyDescent="0.25">
      <c r="A340" s="67" t="s">
        <v>115</v>
      </c>
      <c r="B340" s="82"/>
      <c r="C340" s="83" t="s">
        <v>116</v>
      </c>
      <c r="D340" s="65">
        <v>33022.400000000001</v>
      </c>
      <c r="E340" s="78">
        <f>E341+E342+E343</f>
        <v>28305.8</v>
      </c>
      <c r="F340" s="78">
        <f t="shared" ref="F340:G340" si="138">F341+F342+F343</f>
        <v>10372</v>
      </c>
      <c r="G340" s="78">
        <f t="shared" si="138"/>
        <v>4760</v>
      </c>
      <c r="H340" s="79">
        <f t="shared" si="134"/>
        <v>45.892788276128037</v>
      </c>
      <c r="I340" s="78">
        <f t="shared" si="105"/>
        <v>-5612</v>
      </c>
    </row>
    <row r="341" spans="1:9" ht="47.25" x14ac:dyDescent="0.2">
      <c r="A341" s="67" t="s">
        <v>115</v>
      </c>
      <c r="B341" s="67" t="s">
        <v>11</v>
      </c>
      <c r="C341" s="66" t="s">
        <v>12</v>
      </c>
      <c r="D341" s="65" t="s">
        <v>539</v>
      </c>
      <c r="E341" s="78">
        <v>1827.2</v>
      </c>
      <c r="F341" s="78">
        <f>'приложение 3'!H1005</f>
        <v>456.8</v>
      </c>
      <c r="G341" s="78">
        <f>'приложение 3'!I1005</f>
        <v>0</v>
      </c>
      <c r="H341" s="79">
        <f t="shared" si="134"/>
        <v>0</v>
      </c>
      <c r="I341" s="78">
        <f t="shared" si="105"/>
        <v>-456.8</v>
      </c>
    </row>
    <row r="342" spans="1:9" ht="47.25" x14ac:dyDescent="0.2">
      <c r="A342" s="67" t="s">
        <v>115</v>
      </c>
      <c r="B342" s="67" t="s">
        <v>80</v>
      </c>
      <c r="C342" s="66" t="s">
        <v>81</v>
      </c>
      <c r="D342" s="65">
        <v>5950.2</v>
      </c>
      <c r="E342" s="78">
        <f>20136.8</f>
        <v>20136.8</v>
      </c>
      <c r="F342" s="78">
        <v>9915.2000000000007</v>
      </c>
      <c r="G342" s="78">
        <v>4760</v>
      </c>
      <c r="H342" s="79">
        <f t="shared" si="134"/>
        <v>48.007100209778919</v>
      </c>
      <c r="I342" s="78">
        <f t="shared" si="105"/>
        <v>-5155.2000000000007</v>
      </c>
    </row>
    <row r="343" spans="1:9" ht="15.75" x14ac:dyDescent="0.2">
      <c r="A343" s="67" t="s">
        <v>115</v>
      </c>
      <c r="B343" s="67" t="s">
        <v>13</v>
      </c>
      <c r="C343" s="66" t="s">
        <v>14</v>
      </c>
      <c r="D343" s="65">
        <v>27072.2</v>
      </c>
      <c r="E343" s="78">
        <v>6341.8</v>
      </c>
      <c r="F343" s="78">
        <v>0</v>
      </c>
      <c r="G343" s="78">
        <v>0</v>
      </c>
      <c r="H343" s="79">
        <v>0</v>
      </c>
      <c r="I343" s="78">
        <f t="shared" si="105"/>
        <v>0</v>
      </c>
    </row>
    <row r="344" spans="1:9" ht="47.25" x14ac:dyDescent="0.25">
      <c r="A344" s="67" t="s">
        <v>223</v>
      </c>
      <c r="B344" s="82"/>
      <c r="C344" s="83" t="s">
        <v>224</v>
      </c>
      <c r="D344" s="65">
        <v>400</v>
      </c>
      <c r="E344" s="78">
        <f>E345</f>
        <v>100</v>
      </c>
      <c r="F344" s="78">
        <f t="shared" ref="F344:G345" si="139">F345</f>
        <v>0</v>
      </c>
      <c r="G344" s="78">
        <f t="shared" si="139"/>
        <v>0</v>
      </c>
      <c r="H344" s="79">
        <v>0</v>
      </c>
      <c r="I344" s="78">
        <f t="shared" si="105"/>
        <v>0</v>
      </c>
    </row>
    <row r="345" spans="1:9" ht="47.25" x14ac:dyDescent="0.25">
      <c r="A345" s="67" t="s">
        <v>225</v>
      </c>
      <c r="B345" s="82"/>
      <c r="C345" s="83" t="s">
        <v>226</v>
      </c>
      <c r="D345" s="65">
        <v>400</v>
      </c>
      <c r="E345" s="78">
        <f>E346</f>
        <v>100</v>
      </c>
      <c r="F345" s="78">
        <f t="shared" si="139"/>
        <v>0</v>
      </c>
      <c r="G345" s="78">
        <f t="shared" si="139"/>
        <v>0</v>
      </c>
      <c r="H345" s="79">
        <v>0</v>
      </c>
      <c r="I345" s="78">
        <f t="shared" ref="I345:I409" si="140">G345-F345</f>
        <v>0</v>
      </c>
    </row>
    <row r="346" spans="1:9" ht="78.75" x14ac:dyDescent="0.25">
      <c r="A346" s="67" t="s">
        <v>227</v>
      </c>
      <c r="B346" s="82"/>
      <c r="C346" s="83" t="s">
        <v>516</v>
      </c>
      <c r="D346" s="65">
        <v>400</v>
      </c>
      <c r="E346" s="78">
        <f>E347+E349</f>
        <v>100</v>
      </c>
      <c r="F346" s="78">
        <f t="shared" ref="F346:G346" si="141">F347+F349</f>
        <v>0</v>
      </c>
      <c r="G346" s="78">
        <f t="shared" si="141"/>
        <v>0</v>
      </c>
      <c r="H346" s="79">
        <v>0</v>
      </c>
      <c r="I346" s="78">
        <f t="shared" si="140"/>
        <v>0</v>
      </c>
    </row>
    <row r="347" spans="1:9" ht="32.25" customHeight="1" x14ac:dyDescent="0.25">
      <c r="A347" s="67" t="s">
        <v>228</v>
      </c>
      <c r="B347" s="82"/>
      <c r="C347" s="83" t="s">
        <v>229</v>
      </c>
      <c r="D347" s="65">
        <v>100</v>
      </c>
      <c r="E347" s="78">
        <f>E348</f>
        <v>100</v>
      </c>
      <c r="F347" s="78">
        <f t="shared" ref="F347:G347" si="142">F348</f>
        <v>0</v>
      </c>
      <c r="G347" s="78">
        <f t="shared" si="142"/>
        <v>0</v>
      </c>
      <c r="H347" s="79">
        <v>0</v>
      </c>
      <c r="I347" s="78">
        <f t="shared" si="140"/>
        <v>0</v>
      </c>
    </row>
    <row r="348" spans="1:9" ht="47.25" x14ac:dyDescent="0.2">
      <c r="A348" s="67" t="s">
        <v>228</v>
      </c>
      <c r="B348" s="67" t="s">
        <v>11</v>
      </c>
      <c r="C348" s="66" t="s">
        <v>12</v>
      </c>
      <c r="D348" s="65">
        <v>100</v>
      </c>
      <c r="E348" s="78">
        <f>'приложение 3'!G880</f>
        <v>100</v>
      </c>
      <c r="F348" s="78">
        <f>'приложение 3'!H880</f>
        <v>0</v>
      </c>
      <c r="G348" s="78">
        <f>'приложение 3'!I880</f>
        <v>0</v>
      </c>
      <c r="H348" s="79">
        <v>0</v>
      </c>
      <c r="I348" s="78">
        <f t="shared" si="140"/>
        <v>0</v>
      </c>
    </row>
    <row r="349" spans="1:9" ht="31.5" x14ac:dyDescent="0.25">
      <c r="A349" s="67" t="s">
        <v>230</v>
      </c>
      <c r="B349" s="82"/>
      <c r="C349" s="83" t="s">
        <v>231</v>
      </c>
      <c r="D349" s="65">
        <v>300</v>
      </c>
      <c r="E349" s="78">
        <f>E350</f>
        <v>0</v>
      </c>
      <c r="F349" s="78">
        <f t="shared" ref="F349:G349" si="143">F350</f>
        <v>0</v>
      </c>
      <c r="G349" s="78">
        <f t="shared" si="143"/>
        <v>0</v>
      </c>
      <c r="H349" s="79">
        <v>0</v>
      </c>
      <c r="I349" s="78">
        <f t="shared" si="140"/>
        <v>0</v>
      </c>
    </row>
    <row r="350" spans="1:9" ht="47.25" x14ac:dyDescent="0.2">
      <c r="A350" s="67" t="s">
        <v>230</v>
      </c>
      <c r="B350" s="67" t="s">
        <v>11</v>
      </c>
      <c r="C350" s="66" t="s">
        <v>12</v>
      </c>
      <c r="D350" s="65">
        <v>300</v>
      </c>
      <c r="E350" s="78">
        <v>0</v>
      </c>
      <c r="F350" s="78">
        <v>0</v>
      </c>
      <c r="G350" s="78">
        <v>0</v>
      </c>
      <c r="H350" s="79">
        <v>0</v>
      </c>
      <c r="I350" s="78">
        <f t="shared" si="140"/>
        <v>0</v>
      </c>
    </row>
    <row r="351" spans="1:9" ht="47.25" x14ac:dyDescent="0.25">
      <c r="A351" s="67" t="s">
        <v>308</v>
      </c>
      <c r="B351" s="82"/>
      <c r="C351" s="83" t="s">
        <v>309</v>
      </c>
      <c r="D351" s="65">
        <v>6.2</v>
      </c>
      <c r="E351" s="78">
        <f>E352+E355+E358+E361</f>
        <v>9882.6</v>
      </c>
      <c r="F351" s="78">
        <f t="shared" ref="F351:G351" si="144">F352+F355+F358+F361</f>
        <v>0</v>
      </c>
      <c r="G351" s="78">
        <f t="shared" si="144"/>
        <v>0</v>
      </c>
      <c r="H351" s="79">
        <v>0</v>
      </c>
      <c r="I351" s="78">
        <f t="shared" si="140"/>
        <v>0</v>
      </c>
    </row>
    <row r="352" spans="1:9" ht="63" x14ac:dyDescent="0.25">
      <c r="A352" s="67" t="s">
        <v>310</v>
      </c>
      <c r="B352" s="82"/>
      <c r="C352" s="83" t="s">
        <v>311</v>
      </c>
      <c r="D352" s="65">
        <v>1</v>
      </c>
      <c r="E352" s="78">
        <f>E353</f>
        <v>990</v>
      </c>
      <c r="F352" s="78">
        <f t="shared" ref="F352:G352" si="145">F353</f>
        <v>0</v>
      </c>
      <c r="G352" s="78">
        <f t="shared" si="145"/>
        <v>0</v>
      </c>
      <c r="H352" s="79">
        <v>0</v>
      </c>
      <c r="I352" s="78">
        <f t="shared" si="140"/>
        <v>0</v>
      </c>
    </row>
    <row r="353" spans="1:9" ht="31.5" x14ac:dyDescent="0.25">
      <c r="A353" s="67" t="s">
        <v>312</v>
      </c>
      <c r="B353" s="82"/>
      <c r="C353" s="83" t="s">
        <v>313</v>
      </c>
      <c r="D353" s="65">
        <v>1</v>
      </c>
      <c r="E353" s="78">
        <f>E354</f>
        <v>990</v>
      </c>
      <c r="F353" s="78">
        <f t="shared" ref="F353:G353" si="146">F354</f>
        <v>0</v>
      </c>
      <c r="G353" s="78">
        <f t="shared" si="146"/>
        <v>0</v>
      </c>
      <c r="H353" s="79">
        <v>0</v>
      </c>
      <c r="I353" s="78">
        <f t="shared" si="140"/>
        <v>0</v>
      </c>
    </row>
    <row r="354" spans="1:9" ht="47.25" x14ac:dyDescent="0.2">
      <c r="A354" s="67" t="s">
        <v>312</v>
      </c>
      <c r="B354" s="67" t="s">
        <v>11</v>
      </c>
      <c r="C354" s="66" t="s">
        <v>12</v>
      </c>
      <c r="D354" s="65">
        <v>1</v>
      </c>
      <c r="E354" s="78">
        <f>'приложение 3'!G959</f>
        <v>990</v>
      </c>
      <c r="F354" s="78">
        <f>'приложение 3'!H959</f>
        <v>0</v>
      </c>
      <c r="G354" s="78">
        <f>'приложение 3'!I959</f>
        <v>0</v>
      </c>
      <c r="H354" s="79">
        <v>0</v>
      </c>
      <c r="I354" s="78">
        <f t="shared" si="140"/>
        <v>0</v>
      </c>
    </row>
    <row r="355" spans="1:9" ht="65.25" customHeight="1" x14ac:dyDescent="0.25">
      <c r="A355" s="67" t="s">
        <v>314</v>
      </c>
      <c r="B355" s="82"/>
      <c r="C355" s="83" t="s">
        <v>315</v>
      </c>
      <c r="D355" s="65">
        <v>2</v>
      </c>
      <c r="E355" s="78">
        <f>E356</f>
        <v>1302.5999999999999</v>
      </c>
      <c r="F355" s="78">
        <f t="shared" ref="F355:G355" si="147">F356</f>
        <v>0</v>
      </c>
      <c r="G355" s="78">
        <f t="shared" si="147"/>
        <v>0</v>
      </c>
      <c r="H355" s="79">
        <v>0</v>
      </c>
      <c r="I355" s="78">
        <f t="shared" si="140"/>
        <v>0</v>
      </c>
    </row>
    <row r="356" spans="1:9" ht="31.5" x14ac:dyDescent="0.25">
      <c r="A356" s="67" t="s">
        <v>316</v>
      </c>
      <c r="B356" s="82"/>
      <c r="C356" s="83" t="s">
        <v>313</v>
      </c>
      <c r="D356" s="65">
        <v>2</v>
      </c>
      <c r="E356" s="78">
        <f>E357</f>
        <v>1302.5999999999999</v>
      </c>
      <c r="F356" s="78">
        <f>F357</f>
        <v>0</v>
      </c>
      <c r="G356" s="78">
        <f>G357</f>
        <v>0</v>
      </c>
      <c r="H356" s="79">
        <v>0</v>
      </c>
      <c r="I356" s="78">
        <f t="shared" si="140"/>
        <v>0</v>
      </c>
    </row>
    <row r="357" spans="1:9" ht="47.25" x14ac:dyDescent="0.2">
      <c r="A357" s="67" t="s">
        <v>316</v>
      </c>
      <c r="B357" s="67" t="s">
        <v>11</v>
      </c>
      <c r="C357" s="66" t="s">
        <v>12</v>
      </c>
      <c r="D357" s="65">
        <v>2</v>
      </c>
      <c r="E357" s="78">
        <f>'приложение 3'!G962</f>
        <v>1302.5999999999999</v>
      </c>
      <c r="F357" s="78">
        <f>'приложение 3'!H962</f>
        <v>0</v>
      </c>
      <c r="G357" s="78">
        <f>'приложение 3'!I962</f>
        <v>0</v>
      </c>
      <c r="H357" s="79">
        <v>0</v>
      </c>
      <c r="I357" s="78">
        <f t="shared" si="140"/>
        <v>0</v>
      </c>
    </row>
    <row r="358" spans="1:9" ht="91.5" customHeight="1" x14ac:dyDescent="0.25">
      <c r="A358" s="67" t="s">
        <v>317</v>
      </c>
      <c r="B358" s="82"/>
      <c r="C358" s="83" t="s">
        <v>318</v>
      </c>
      <c r="D358" s="65">
        <v>3.2</v>
      </c>
      <c r="E358" s="78">
        <f>E359</f>
        <v>3200</v>
      </c>
      <c r="F358" s="78">
        <f t="shared" ref="F358:G359" si="148">F359</f>
        <v>0</v>
      </c>
      <c r="G358" s="78">
        <f t="shared" si="148"/>
        <v>0</v>
      </c>
      <c r="H358" s="79">
        <v>0</v>
      </c>
      <c r="I358" s="78">
        <f t="shared" si="140"/>
        <v>0</v>
      </c>
    </row>
    <row r="359" spans="1:9" ht="31.5" x14ac:dyDescent="0.25">
      <c r="A359" s="67" t="s">
        <v>319</v>
      </c>
      <c r="B359" s="82"/>
      <c r="C359" s="83" t="s">
        <v>313</v>
      </c>
      <c r="D359" s="65">
        <v>3.2</v>
      </c>
      <c r="E359" s="78">
        <f>E360</f>
        <v>3200</v>
      </c>
      <c r="F359" s="78">
        <f t="shared" si="148"/>
        <v>0</v>
      </c>
      <c r="G359" s="78">
        <f t="shared" si="148"/>
        <v>0</v>
      </c>
      <c r="H359" s="79">
        <v>0</v>
      </c>
      <c r="I359" s="78">
        <f t="shared" si="140"/>
        <v>0</v>
      </c>
    </row>
    <row r="360" spans="1:9" ht="47.25" x14ac:dyDescent="0.2">
      <c r="A360" s="67" t="s">
        <v>319</v>
      </c>
      <c r="B360" s="67" t="s">
        <v>11</v>
      </c>
      <c r="C360" s="66" t="s">
        <v>12</v>
      </c>
      <c r="D360" s="65">
        <v>3.2</v>
      </c>
      <c r="E360" s="78">
        <f>'приложение 3'!G965</f>
        <v>3200</v>
      </c>
      <c r="F360" s="78">
        <f>'приложение 3'!H965</f>
        <v>0</v>
      </c>
      <c r="G360" s="78">
        <f>'приложение 3'!I965</f>
        <v>0</v>
      </c>
      <c r="H360" s="79">
        <v>0</v>
      </c>
      <c r="I360" s="78">
        <f t="shared" si="140"/>
        <v>0</v>
      </c>
    </row>
    <row r="361" spans="1:9" ht="47.25" x14ac:dyDescent="0.25">
      <c r="A361" s="25" t="s">
        <v>589</v>
      </c>
      <c r="B361" s="25"/>
      <c r="C361" s="26" t="s">
        <v>590</v>
      </c>
      <c r="D361" s="65" t="s">
        <v>539</v>
      </c>
      <c r="E361" s="78">
        <f>E362</f>
        <v>4390</v>
      </c>
      <c r="F361" s="78">
        <f t="shared" ref="F361:G362" si="149">F362</f>
        <v>0</v>
      </c>
      <c r="G361" s="78">
        <f t="shared" si="149"/>
        <v>0</v>
      </c>
      <c r="H361" s="79">
        <v>0</v>
      </c>
      <c r="I361" s="78">
        <f t="shared" si="140"/>
        <v>0</v>
      </c>
    </row>
    <row r="362" spans="1:9" ht="31.5" x14ac:dyDescent="0.25">
      <c r="A362" s="25" t="s">
        <v>591</v>
      </c>
      <c r="B362" s="25"/>
      <c r="C362" s="26" t="s">
        <v>313</v>
      </c>
      <c r="D362" s="65" t="s">
        <v>539</v>
      </c>
      <c r="E362" s="78">
        <f>E363</f>
        <v>4390</v>
      </c>
      <c r="F362" s="78">
        <f t="shared" si="149"/>
        <v>0</v>
      </c>
      <c r="G362" s="78">
        <f t="shared" si="149"/>
        <v>0</v>
      </c>
      <c r="H362" s="79">
        <v>0</v>
      </c>
      <c r="I362" s="78">
        <f t="shared" si="140"/>
        <v>0</v>
      </c>
    </row>
    <row r="363" spans="1:9" ht="47.25" x14ac:dyDescent="0.2">
      <c r="A363" s="25" t="s">
        <v>591</v>
      </c>
      <c r="B363" s="25" t="s">
        <v>11</v>
      </c>
      <c r="C363" s="27" t="s">
        <v>12</v>
      </c>
      <c r="D363" s="65" t="s">
        <v>539</v>
      </c>
      <c r="E363" s="78">
        <f>'приложение 3'!G1078</f>
        <v>4390</v>
      </c>
      <c r="F363" s="78">
        <f>'приложение 3'!H1078</f>
        <v>0</v>
      </c>
      <c r="G363" s="78">
        <f>'приложение 3'!I1078</f>
        <v>0</v>
      </c>
      <c r="H363" s="79">
        <v>0</v>
      </c>
      <c r="I363" s="78">
        <f t="shared" si="140"/>
        <v>0</v>
      </c>
    </row>
    <row r="364" spans="1:9" ht="15.75" x14ac:dyDescent="0.2">
      <c r="A364" s="67" t="s">
        <v>544</v>
      </c>
      <c r="B364" s="67"/>
      <c r="C364" s="66" t="s">
        <v>545</v>
      </c>
      <c r="D364" s="65">
        <f>D365+D419+D425+D430</f>
        <v>83417.800000000017</v>
      </c>
      <c r="E364" s="65">
        <f>E365+E419+E425+E430+E442</f>
        <v>103946.1</v>
      </c>
      <c r="F364" s="65">
        <f>F365+F419+F425+F430+F442</f>
        <v>39470.500000000007</v>
      </c>
      <c r="G364" s="65">
        <f>G365+G419+G425+G430+G442</f>
        <v>38309.800000000003</v>
      </c>
      <c r="H364" s="79">
        <f t="shared" ref="H364:H409" si="150">G364/F364*100</f>
        <v>97.059322785371336</v>
      </c>
      <c r="I364" s="78">
        <f t="shared" si="140"/>
        <v>-1160.7000000000044</v>
      </c>
    </row>
    <row r="365" spans="1:9" ht="47.25" x14ac:dyDescent="0.25">
      <c r="A365" s="67" t="s">
        <v>5</v>
      </c>
      <c r="B365" s="82"/>
      <c r="C365" s="83" t="s">
        <v>6</v>
      </c>
      <c r="D365" s="65">
        <v>65833.600000000006</v>
      </c>
      <c r="E365" s="78">
        <f>E366+E368+E372+E374+E377+E379+E381+E384+E386+E392+E394+E396+E399+E401+E404+E407+E409+E411+E414+E416+E388</f>
        <v>65833.600000000006</v>
      </c>
      <c r="F365" s="78">
        <f t="shared" ref="F365:G365" si="151">F366+F368+F372+F374+F377+F379+F381+F384+F386+F392+F394+F396+F399+F401+F404+F407+F409+F411+F414+F416+F388</f>
        <v>29968.500000000004</v>
      </c>
      <c r="G365" s="78">
        <f t="shared" si="151"/>
        <v>29768.100000000002</v>
      </c>
      <c r="H365" s="79">
        <f t="shared" si="150"/>
        <v>99.331297862755889</v>
      </c>
      <c r="I365" s="78">
        <f t="shared" si="140"/>
        <v>-200.40000000000146</v>
      </c>
    </row>
    <row r="366" spans="1:9" ht="15.75" x14ac:dyDescent="0.25">
      <c r="A366" s="67" t="s">
        <v>33</v>
      </c>
      <c r="B366" s="82"/>
      <c r="C366" s="83" t="s">
        <v>34</v>
      </c>
      <c r="D366" s="65">
        <v>2127.1999999999998</v>
      </c>
      <c r="E366" s="78">
        <f>E367</f>
        <v>4</v>
      </c>
      <c r="F366" s="78">
        <f t="shared" ref="F366:G366" si="152">F367</f>
        <v>0</v>
      </c>
      <c r="G366" s="78">
        <f t="shared" si="152"/>
        <v>0</v>
      </c>
      <c r="H366" s="79">
        <v>0</v>
      </c>
      <c r="I366" s="78">
        <f t="shared" si="140"/>
        <v>0</v>
      </c>
    </row>
    <row r="367" spans="1:9" ht="94.5" x14ac:dyDescent="0.2">
      <c r="A367" s="67" t="s">
        <v>33</v>
      </c>
      <c r="B367" s="67" t="s">
        <v>9</v>
      </c>
      <c r="C367" s="66" t="s">
        <v>10</v>
      </c>
      <c r="D367" s="65">
        <v>2127.1999999999998</v>
      </c>
      <c r="E367" s="152">
        <f>'приложение 3'!G689</f>
        <v>4</v>
      </c>
      <c r="F367" s="152">
        <f>'приложение 3'!H689</f>
        <v>0</v>
      </c>
      <c r="G367" s="152">
        <f>'приложение 3'!I689</f>
        <v>0</v>
      </c>
      <c r="H367" s="79">
        <v>0</v>
      </c>
      <c r="I367" s="78">
        <f t="shared" si="140"/>
        <v>0</v>
      </c>
    </row>
    <row r="368" spans="1:9" ht="31.5" x14ac:dyDescent="0.25">
      <c r="A368" s="67" t="s">
        <v>7</v>
      </c>
      <c r="B368" s="82"/>
      <c r="C368" s="83" t="s">
        <v>8</v>
      </c>
      <c r="D368" s="65">
        <v>54648.3</v>
      </c>
      <c r="E368" s="152">
        <f>E369+E370+E371</f>
        <v>54302.1</v>
      </c>
      <c r="F368" s="152">
        <f t="shared" ref="F368:G368" si="153">F369+F370+F371</f>
        <v>24891.200000000001</v>
      </c>
      <c r="G368" s="152">
        <f t="shared" si="153"/>
        <v>24891.200000000001</v>
      </c>
      <c r="H368" s="79">
        <f t="shared" si="150"/>
        <v>100</v>
      </c>
      <c r="I368" s="78">
        <f t="shared" si="140"/>
        <v>0</v>
      </c>
    </row>
    <row r="369" spans="1:9" ht="94.5" x14ac:dyDescent="0.2">
      <c r="A369" s="67" t="s">
        <v>7</v>
      </c>
      <c r="B369" s="67" t="s">
        <v>9</v>
      </c>
      <c r="C369" s="66" t="s">
        <v>10</v>
      </c>
      <c r="D369" s="65">
        <v>45116.800000000003</v>
      </c>
      <c r="E369" s="152">
        <f>'приложение 3'!G710+'приложение 3'!G673</f>
        <v>44775.7</v>
      </c>
      <c r="F369" s="152">
        <f>'приложение 3'!H710+'приложение 3'!H673</f>
        <v>20027.2</v>
      </c>
      <c r="G369" s="152">
        <f>'приложение 3'!I710+'приложение 3'!I673</f>
        <v>20027.2</v>
      </c>
      <c r="H369" s="79">
        <f t="shared" si="150"/>
        <v>100</v>
      </c>
      <c r="I369" s="78">
        <f t="shared" si="140"/>
        <v>0</v>
      </c>
    </row>
    <row r="370" spans="1:9" ht="47.25" x14ac:dyDescent="0.2">
      <c r="A370" s="67" t="s">
        <v>7</v>
      </c>
      <c r="B370" s="67" t="s">
        <v>11</v>
      </c>
      <c r="C370" s="66" t="s">
        <v>12</v>
      </c>
      <c r="D370" s="65">
        <v>9405.7000000000007</v>
      </c>
      <c r="E370" s="152">
        <f>'приложение 3'!G711+'приложение 3'!G674</f>
        <v>9260.6</v>
      </c>
      <c r="F370" s="152">
        <f>'приложение 3'!H711+'приложение 3'!H674</f>
        <v>4600.0999999999995</v>
      </c>
      <c r="G370" s="152">
        <f>'приложение 3'!I711+'приложение 3'!I674</f>
        <v>4600.0999999999995</v>
      </c>
      <c r="H370" s="79">
        <f t="shared" si="150"/>
        <v>100</v>
      </c>
      <c r="I370" s="78">
        <f t="shared" si="140"/>
        <v>0</v>
      </c>
    </row>
    <row r="371" spans="1:9" ht="15.75" x14ac:dyDescent="0.2">
      <c r="A371" s="67" t="s">
        <v>7</v>
      </c>
      <c r="B371" s="67" t="s">
        <v>13</v>
      </c>
      <c r="C371" s="66" t="s">
        <v>14</v>
      </c>
      <c r="D371" s="65">
        <v>125.8</v>
      </c>
      <c r="E371" s="152">
        <f>'приложение 3'!G712+'приложение 3'!G675</f>
        <v>265.8</v>
      </c>
      <c r="F371" s="152">
        <f>'приложение 3'!H712+'приложение 3'!H675</f>
        <v>263.89999999999998</v>
      </c>
      <c r="G371" s="152">
        <f>'приложение 3'!I712+'приложение 3'!I675</f>
        <v>263.89999999999998</v>
      </c>
      <c r="H371" s="79">
        <f t="shared" si="150"/>
        <v>100</v>
      </c>
      <c r="I371" s="78">
        <f t="shared" si="140"/>
        <v>0</v>
      </c>
    </row>
    <row r="372" spans="1:9" ht="31.5" x14ac:dyDescent="0.25">
      <c r="A372" s="67" t="s">
        <v>25</v>
      </c>
      <c r="B372" s="82"/>
      <c r="C372" s="83" t="s">
        <v>26</v>
      </c>
      <c r="D372" s="65">
        <v>1391.8</v>
      </c>
      <c r="E372" s="152">
        <f>E373</f>
        <v>1391.8</v>
      </c>
      <c r="F372" s="152">
        <f t="shared" ref="F372:G372" si="154">F373</f>
        <v>0</v>
      </c>
      <c r="G372" s="152">
        <f t="shared" si="154"/>
        <v>0</v>
      </c>
      <c r="H372" s="79">
        <v>0</v>
      </c>
      <c r="I372" s="78">
        <f t="shared" si="140"/>
        <v>0</v>
      </c>
    </row>
    <row r="373" spans="1:9" ht="94.5" x14ac:dyDescent="0.2">
      <c r="A373" s="67" t="s">
        <v>25</v>
      </c>
      <c r="B373" s="67" t="s">
        <v>9</v>
      </c>
      <c r="C373" s="66" t="s">
        <v>10</v>
      </c>
      <c r="D373" s="65">
        <v>1391.8</v>
      </c>
      <c r="E373" s="152">
        <f>'приложение 3'!G176</f>
        <v>1391.8</v>
      </c>
      <c r="F373" s="152">
        <f>'приложение 3'!H176</f>
        <v>0</v>
      </c>
      <c r="G373" s="152">
        <f>'приложение 3'!I176</f>
        <v>0</v>
      </c>
      <c r="H373" s="79">
        <v>0</v>
      </c>
      <c r="I373" s="78">
        <f t="shared" si="140"/>
        <v>0</v>
      </c>
    </row>
    <row r="374" spans="1:9" ht="47.25" x14ac:dyDescent="0.25">
      <c r="A374" s="67" t="s">
        <v>27</v>
      </c>
      <c r="B374" s="82"/>
      <c r="C374" s="83" t="s">
        <v>28</v>
      </c>
      <c r="D374" s="65">
        <v>2186.6</v>
      </c>
      <c r="E374" s="88">
        <f>E375+E376</f>
        <v>1741.4</v>
      </c>
      <c r="F374" s="88">
        <f t="shared" ref="F374:G374" si="155">F375</f>
        <v>0</v>
      </c>
      <c r="G374" s="88">
        <f t="shared" si="155"/>
        <v>0</v>
      </c>
      <c r="H374" s="79">
        <v>0</v>
      </c>
      <c r="I374" s="78">
        <f t="shared" si="140"/>
        <v>0</v>
      </c>
    </row>
    <row r="375" spans="1:9" ht="94.5" x14ac:dyDescent="0.2">
      <c r="A375" s="67" t="s">
        <v>27</v>
      </c>
      <c r="B375" s="67" t="s">
        <v>9</v>
      </c>
      <c r="C375" s="66" t="s">
        <v>10</v>
      </c>
      <c r="D375" s="65">
        <v>1863.5</v>
      </c>
      <c r="E375" s="78">
        <f>'приложение 3'!G178</f>
        <v>1432.4</v>
      </c>
      <c r="F375" s="78">
        <f>'приложение 3'!H178</f>
        <v>0</v>
      </c>
      <c r="G375" s="78">
        <f>'приложение 3'!I178</f>
        <v>0</v>
      </c>
      <c r="H375" s="79">
        <v>0</v>
      </c>
      <c r="I375" s="78">
        <f t="shared" si="140"/>
        <v>0</v>
      </c>
    </row>
    <row r="376" spans="1:9" ht="47.25" x14ac:dyDescent="0.2">
      <c r="A376" s="67" t="s">
        <v>27</v>
      </c>
      <c r="B376" s="67" t="s">
        <v>11</v>
      </c>
      <c r="C376" s="66" t="s">
        <v>12</v>
      </c>
      <c r="D376" s="65">
        <v>323.10000000000002</v>
      </c>
      <c r="E376" s="78">
        <f>'приложение 3'!G179</f>
        <v>309</v>
      </c>
      <c r="F376" s="78">
        <f>'приложение 3'!H179</f>
        <v>0</v>
      </c>
      <c r="G376" s="78">
        <f>'приложение 3'!I179</f>
        <v>0</v>
      </c>
      <c r="H376" s="79">
        <v>0</v>
      </c>
      <c r="I376" s="78">
        <f t="shared" si="140"/>
        <v>0</v>
      </c>
    </row>
    <row r="377" spans="1:9" ht="31.5" x14ac:dyDescent="0.2">
      <c r="A377" s="4" t="s">
        <v>531</v>
      </c>
      <c r="B377" s="4"/>
      <c r="C377" s="5" t="s">
        <v>532</v>
      </c>
      <c r="D377" s="65" t="s">
        <v>539</v>
      </c>
      <c r="E377" s="78">
        <f>E378</f>
        <v>1158.9000000000001</v>
      </c>
      <c r="F377" s="78">
        <f t="shared" ref="F377:G377" si="156">F378</f>
        <v>1158.9000000000001</v>
      </c>
      <c r="G377" s="78">
        <f t="shared" si="156"/>
        <v>1158.9000000000001</v>
      </c>
      <c r="H377" s="79">
        <f t="shared" si="150"/>
        <v>100</v>
      </c>
      <c r="I377" s="78">
        <f t="shared" si="140"/>
        <v>0</v>
      </c>
    </row>
    <row r="378" spans="1:9" ht="94.5" x14ac:dyDescent="0.2">
      <c r="A378" s="4" t="s">
        <v>531</v>
      </c>
      <c r="B378" s="4" t="s">
        <v>9</v>
      </c>
      <c r="C378" s="5" t="s">
        <v>10</v>
      </c>
      <c r="D378" s="65" t="s">
        <v>539</v>
      </c>
      <c r="E378" s="78">
        <f>'приложение 3'!G691</f>
        <v>1158.9000000000001</v>
      </c>
      <c r="F378" s="78">
        <f>'приложение 3'!H691</f>
        <v>1158.9000000000001</v>
      </c>
      <c r="G378" s="78">
        <f>'приложение 3'!I691</f>
        <v>1158.9000000000001</v>
      </c>
      <c r="H378" s="79">
        <f t="shared" si="150"/>
        <v>100</v>
      </c>
      <c r="I378" s="78">
        <f t="shared" si="140"/>
        <v>0</v>
      </c>
    </row>
    <row r="379" spans="1:9" ht="15.75" customHeight="1" x14ac:dyDescent="0.25">
      <c r="A379" s="67" t="s">
        <v>416</v>
      </c>
      <c r="B379" s="82"/>
      <c r="C379" s="83" t="s">
        <v>417</v>
      </c>
      <c r="D379" s="65">
        <v>145.19999999999999</v>
      </c>
      <c r="E379" s="78">
        <f t="shared" ref="E379:G379" si="157">E380</f>
        <v>145.19999999999999</v>
      </c>
      <c r="F379" s="78">
        <f t="shared" si="157"/>
        <v>0</v>
      </c>
      <c r="G379" s="78">
        <f t="shared" si="157"/>
        <v>0</v>
      </c>
      <c r="H379" s="79">
        <v>0</v>
      </c>
      <c r="I379" s="78">
        <f t="shared" si="140"/>
        <v>0</v>
      </c>
    </row>
    <row r="380" spans="1:9" ht="61.5" customHeight="1" x14ac:dyDescent="0.2">
      <c r="A380" s="67" t="s">
        <v>416</v>
      </c>
      <c r="B380" s="67" t="s">
        <v>9</v>
      </c>
      <c r="C380" s="66" t="s">
        <v>10</v>
      </c>
      <c r="D380" s="65">
        <v>145.19999999999999</v>
      </c>
      <c r="E380" s="78">
        <f>'приложение 3'!G536</f>
        <v>145.19999999999999</v>
      </c>
      <c r="F380" s="78">
        <f>'приложение 3'!H536</f>
        <v>0</v>
      </c>
      <c r="G380" s="78">
        <f>'приложение 3'!I536</f>
        <v>0</v>
      </c>
      <c r="H380" s="79">
        <v>0</v>
      </c>
      <c r="I380" s="78">
        <f t="shared" si="140"/>
        <v>0</v>
      </c>
    </row>
    <row r="381" spans="1:9" ht="31.5" x14ac:dyDescent="0.25">
      <c r="A381" s="67" t="s">
        <v>418</v>
      </c>
      <c r="B381" s="82"/>
      <c r="C381" s="83" t="s">
        <v>519</v>
      </c>
      <c r="D381" s="65">
        <v>1751.3</v>
      </c>
      <c r="E381" s="78">
        <f>E382+E383</f>
        <v>1628.8</v>
      </c>
      <c r="F381" s="78">
        <f t="shared" ref="F381:G381" si="158">F382+F383</f>
        <v>512.9</v>
      </c>
      <c r="G381" s="78">
        <f t="shared" si="158"/>
        <v>512.9</v>
      </c>
      <c r="H381" s="79">
        <f t="shared" si="150"/>
        <v>100</v>
      </c>
      <c r="I381" s="78">
        <f t="shared" si="140"/>
        <v>0</v>
      </c>
    </row>
    <row r="382" spans="1:9" ht="94.5" x14ac:dyDescent="0.2">
      <c r="A382" s="67" t="s">
        <v>418</v>
      </c>
      <c r="B382" s="67" t="s">
        <v>9</v>
      </c>
      <c r="C382" s="66" t="s">
        <v>10</v>
      </c>
      <c r="D382" s="65">
        <v>1372.2</v>
      </c>
      <c r="E382" s="78">
        <f>'приложение 3'!G538</f>
        <v>1253.3</v>
      </c>
      <c r="F382" s="78">
        <f>'приложение 3'!H538</f>
        <v>496.7</v>
      </c>
      <c r="G382" s="78">
        <f>'приложение 3'!I538</f>
        <v>496.7</v>
      </c>
      <c r="H382" s="79">
        <f t="shared" si="150"/>
        <v>100</v>
      </c>
      <c r="I382" s="78">
        <f t="shared" si="140"/>
        <v>0</v>
      </c>
    </row>
    <row r="383" spans="1:9" ht="47.25" x14ac:dyDescent="0.2">
      <c r="A383" s="67" t="s">
        <v>418</v>
      </c>
      <c r="B383" s="67" t="s">
        <v>11</v>
      </c>
      <c r="C383" s="66" t="s">
        <v>12</v>
      </c>
      <c r="D383" s="65">
        <v>379.1</v>
      </c>
      <c r="E383" s="80">
        <f>'приложение 3'!G539</f>
        <v>375.5</v>
      </c>
      <c r="F383" s="80">
        <f>'приложение 3'!H539</f>
        <v>16.2</v>
      </c>
      <c r="G383" s="80">
        <f>'приложение 3'!I539</f>
        <v>16.2</v>
      </c>
      <c r="H383" s="79">
        <f t="shared" si="150"/>
        <v>100</v>
      </c>
      <c r="I383" s="78">
        <f t="shared" si="140"/>
        <v>0</v>
      </c>
    </row>
    <row r="384" spans="1:9" ht="15.75" x14ac:dyDescent="0.2">
      <c r="A384" s="4" t="s">
        <v>533</v>
      </c>
      <c r="B384" s="4"/>
      <c r="C384" s="5" t="s">
        <v>534</v>
      </c>
      <c r="D384" s="65" t="s">
        <v>539</v>
      </c>
      <c r="E384" s="81">
        <f>E385</f>
        <v>456</v>
      </c>
      <c r="F384" s="81">
        <f t="shared" ref="F384:G384" si="159">F385</f>
        <v>456</v>
      </c>
      <c r="G384" s="81">
        <f t="shared" si="159"/>
        <v>456</v>
      </c>
      <c r="H384" s="79">
        <f t="shared" si="150"/>
        <v>100</v>
      </c>
      <c r="I384" s="78">
        <f t="shared" si="140"/>
        <v>0</v>
      </c>
    </row>
    <row r="385" spans="1:12" ht="94.5" x14ac:dyDescent="0.2">
      <c r="A385" s="4" t="s">
        <v>533</v>
      </c>
      <c r="B385" s="4" t="s">
        <v>9</v>
      </c>
      <c r="C385" s="5" t="s">
        <v>10</v>
      </c>
      <c r="D385" s="65" t="s">
        <v>539</v>
      </c>
      <c r="E385" s="81">
        <f>'приложение 3'!G693</f>
        <v>456</v>
      </c>
      <c r="F385" s="80">
        <f>'приложение 3'!H693</f>
        <v>456</v>
      </c>
      <c r="G385" s="80">
        <f>'приложение 3'!I693</f>
        <v>456</v>
      </c>
      <c r="H385" s="79">
        <f t="shared" si="150"/>
        <v>100</v>
      </c>
      <c r="I385" s="78">
        <f t="shared" si="140"/>
        <v>0</v>
      </c>
    </row>
    <row r="386" spans="1:12" ht="21" customHeight="1" x14ac:dyDescent="0.2">
      <c r="A386" s="4" t="s">
        <v>535</v>
      </c>
      <c r="B386" s="4"/>
      <c r="C386" s="5" t="s">
        <v>536</v>
      </c>
      <c r="D386" s="65" t="s">
        <v>539</v>
      </c>
      <c r="E386" s="80">
        <f>E387</f>
        <v>154.80000000000001</v>
      </c>
      <c r="F386" s="80">
        <f t="shared" ref="F386:G386" si="160">F387</f>
        <v>154.80000000000001</v>
      </c>
      <c r="G386" s="80">
        <f t="shared" si="160"/>
        <v>154.80000000000001</v>
      </c>
      <c r="H386" s="79">
        <f t="shared" si="150"/>
        <v>100</v>
      </c>
      <c r="I386" s="78">
        <f t="shared" si="140"/>
        <v>0</v>
      </c>
    </row>
    <row r="387" spans="1:12" ht="94.5" x14ac:dyDescent="0.2">
      <c r="A387" s="4" t="s">
        <v>535</v>
      </c>
      <c r="B387" s="4" t="s">
        <v>9</v>
      </c>
      <c r="C387" s="5" t="s">
        <v>10</v>
      </c>
      <c r="D387" s="65" t="s">
        <v>539</v>
      </c>
      <c r="E387" s="80">
        <f>'приложение 3'!G695</f>
        <v>154.80000000000001</v>
      </c>
      <c r="F387" s="80">
        <f>'приложение 3'!H695</f>
        <v>154.80000000000001</v>
      </c>
      <c r="G387" s="80">
        <f>'приложение 3'!I695</f>
        <v>154.80000000000001</v>
      </c>
      <c r="H387" s="79">
        <f t="shared" si="150"/>
        <v>100</v>
      </c>
      <c r="I387" s="78">
        <f t="shared" si="140"/>
        <v>0</v>
      </c>
    </row>
    <row r="388" spans="1:12" ht="31.5" x14ac:dyDescent="0.25">
      <c r="A388" s="25" t="s">
        <v>540</v>
      </c>
      <c r="B388" s="25"/>
      <c r="C388" s="26" t="s">
        <v>541</v>
      </c>
      <c r="D388" s="65" t="s">
        <v>539</v>
      </c>
      <c r="E388" s="81">
        <f>E389+E390+E391</f>
        <v>914</v>
      </c>
      <c r="F388" s="81">
        <f t="shared" ref="F388:G388" si="161">F389+F390+F391</f>
        <v>649.5</v>
      </c>
      <c r="G388" s="81">
        <f t="shared" si="161"/>
        <v>649.5</v>
      </c>
      <c r="H388" s="79">
        <f t="shared" si="150"/>
        <v>100</v>
      </c>
      <c r="I388" s="78">
        <f t="shared" si="140"/>
        <v>0</v>
      </c>
    </row>
    <row r="389" spans="1:12" ht="94.5" x14ac:dyDescent="0.2">
      <c r="A389" s="25" t="s">
        <v>540</v>
      </c>
      <c r="B389" s="25" t="s">
        <v>9</v>
      </c>
      <c r="C389" s="27" t="s">
        <v>10</v>
      </c>
      <c r="D389" s="65" t="s">
        <v>539</v>
      </c>
      <c r="E389" s="81">
        <f>'приложение 3'!G741+'приложение 3'!G541+'приложение 3'!G714</f>
        <v>894.7</v>
      </c>
      <c r="F389" s="81">
        <f>'приложение 3'!H741+'приложение 3'!H541+'приложение 3'!H714</f>
        <v>635.9</v>
      </c>
      <c r="G389" s="81">
        <f>'приложение 3'!I741+'приложение 3'!I541+'приложение 3'!I714</f>
        <v>635.9</v>
      </c>
      <c r="H389" s="79">
        <f t="shared" si="150"/>
        <v>100</v>
      </c>
      <c r="I389" s="78">
        <f t="shared" si="140"/>
        <v>0</v>
      </c>
    </row>
    <row r="390" spans="1:12" ht="47.25" x14ac:dyDescent="0.2">
      <c r="A390" s="25" t="s">
        <v>540</v>
      </c>
      <c r="B390" s="25" t="s">
        <v>11</v>
      </c>
      <c r="C390" s="27" t="s">
        <v>12</v>
      </c>
      <c r="D390" s="65" t="s">
        <v>539</v>
      </c>
      <c r="E390" s="80">
        <f>'приложение 3'!G742+'приложение 3'!G542+'приложение 3'!G715</f>
        <v>18.3</v>
      </c>
      <c r="F390" s="80">
        <f>'приложение 3'!H742+'приложение 3'!H542+'приложение 3'!H715</f>
        <v>12.6</v>
      </c>
      <c r="G390" s="80">
        <f>'приложение 3'!I742+'приложение 3'!I542+'приложение 3'!I715</f>
        <v>12.6</v>
      </c>
      <c r="H390" s="79">
        <f t="shared" si="150"/>
        <v>100</v>
      </c>
      <c r="I390" s="78">
        <f t="shared" si="140"/>
        <v>0</v>
      </c>
    </row>
    <row r="391" spans="1:12" ht="15.75" x14ac:dyDescent="0.2">
      <c r="A391" s="25" t="s">
        <v>540</v>
      </c>
      <c r="B391" s="29" t="s">
        <v>13</v>
      </c>
      <c r="C391" s="30" t="s">
        <v>14</v>
      </c>
      <c r="D391" s="65" t="s">
        <v>539</v>
      </c>
      <c r="E391" s="191">
        <f>'приложение 3'!G743</f>
        <v>1</v>
      </c>
      <c r="F391" s="191">
        <f>'приложение 3'!H743</f>
        <v>1</v>
      </c>
      <c r="G391" s="191">
        <f>'приложение 3'!I743</f>
        <v>1</v>
      </c>
      <c r="H391" s="79">
        <f t="shared" ref="H391" si="162">G391/F391*100</f>
        <v>100</v>
      </c>
      <c r="I391" s="78">
        <f t="shared" ref="I391" si="163">G391-F391</f>
        <v>0</v>
      </c>
    </row>
    <row r="392" spans="1:12" ht="31.5" x14ac:dyDescent="0.2">
      <c r="A392" s="29" t="s">
        <v>542</v>
      </c>
      <c r="B392" s="29"/>
      <c r="C392" s="30" t="s">
        <v>543</v>
      </c>
      <c r="D392" s="65" t="s">
        <v>539</v>
      </c>
      <c r="E392" s="80">
        <f>E393</f>
        <v>353.5</v>
      </c>
      <c r="F392" s="80">
        <f t="shared" ref="F392:G392" si="164">F393</f>
        <v>353.5</v>
      </c>
      <c r="G392" s="80">
        <f t="shared" si="164"/>
        <v>353.5</v>
      </c>
      <c r="H392" s="79">
        <f t="shared" si="150"/>
        <v>100</v>
      </c>
      <c r="I392" s="78">
        <f t="shared" si="140"/>
        <v>0</v>
      </c>
    </row>
    <row r="393" spans="1:12" ht="94.5" x14ac:dyDescent="0.2">
      <c r="A393" s="29" t="s">
        <v>542</v>
      </c>
      <c r="B393" s="29" t="s">
        <v>9</v>
      </c>
      <c r="C393" s="30" t="s">
        <v>10</v>
      </c>
      <c r="D393" s="65" t="s">
        <v>539</v>
      </c>
      <c r="E393" s="80">
        <f>'приложение 3'!G697</f>
        <v>353.5</v>
      </c>
      <c r="F393" s="80">
        <f>'приложение 3'!H697</f>
        <v>353.5</v>
      </c>
      <c r="G393" s="80">
        <f>'приложение 3'!I697</f>
        <v>353.5</v>
      </c>
      <c r="H393" s="79">
        <f t="shared" si="150"/>
        <v>100</v>
      </c>
      <c r="I393" s="78">
        <f t="shared" si="140"/>
        <v>0</v>
      </c>
    </row>
    <row r="394" spans="1:12" ht="35.25" customHeight="1" x14ac:dyDescent="0.25">
      <c r="A394" s="67" t="s">
        <v>51</v>
      </c>
      <c r="B394" s="82"/>
      <c r="C394" s="83" t="s">
        <v>52</v>
      </c>
      <c r="D394" s="65">
        <v>11.8</v>
      </c>
      <c r="E394" s="81">
        <f>E395</f>
        <v>11.8</v>
      </c>
      <c r="F394" s="81">
        <f t="shared" ref="F394:G394" si="165">F395</f>
        <v>5.9</v>
      </c>
      <c r="G394" s="81">
        <f t="shared" si="165"/>
        <v>0</v>
      </c>
      <c r="H394" s="79">
        <f t="shared" si="150"/>
        <v>0</v>
      </c>
      <c r="I394" s="78">
        <f t="shared" si="140"/>
        <v>-5.9</v>
      </c>
    </row>
    <row r="395" spans="1:12" ht="47.25" x14ac:dyDescent="0.2">
      <c r="A395" s="67" t="s">
        <v>51</v>
      </c>
      <c r="B395" s="67" t="s">
        <v>11</v>
      </c>
      <c r="C395" s="66" t="s">
        <v>12</v>
      </c>
      <c r="D395" s="65">
        <v>11.8</v>
      </c>
      <c r="E395" s="81">
        <f>'приложение 3'!G717</f>
        <v>11.8</v>
      </c>
      <c r="F395" s="81">
        <f>'приложение 3'!H717</f>
        <v>5.9</v>
      </c>
      <c r="G395" s="81">
        <f>'приложение 3'!I717</f>
        <v>0</v>
      </c>
      <c r="H395" s="79">
        <f t="shared" si="150"/>
        <v>0</v>
      </c>
      <c r="I395" s="78">
        <f t="shared" si="140"/>
        <v>-5.9</v>
      </c>
    </row>
    <row r="396" spans="1:12" ht="61.5" customHeight="1" x14ac:dyDescent="0.25">
      <c r="A396" s="67" t="s">
        <v>53</v>
      </c>
      <c r="B396" s="82"/>
      <c r="C396" s="83" t="s">
        <v>54</v>
      </c>
      <c r="D396" s="65">
        <v>373.2</v>
      </c>
      <c r="E396" s="81">
        <f>E397+E398</f>
        <v>373.2</v>
      </c>
      <c r="F396" s="81">
        <f t="shared" ref="F396:G396" si="166">F397+F398</f>
        <v>186.6</v>
      </c>
      <c r="G396" s="81">
        <f t="shared" si="166"/>
        <v>184.2</v>
      </c>
      <c r="H396" s="79">
        <f t="shared" si="150"/>
        <v>98.713826366559488</v>
      </c>
      <c r="I396" s="78">
        <f t="shared" si="140"/>
        <v>-2.4000000000000057</v>
      </c>
      <c r="K396" s="68"/>
      <c r="L396" s="68"/>
    </row>
    <row r="397" spans="1:12" ht="93" customHeight="1" x14ac:dyDescent="0.2">
      <c r="A397" s="67" t="s">
        <v>53</v>
      </c>
      <c r="B397" s="67" t="s">
        <v>9</v>
      </c>
      <c r="C397" s="66" t="s">
        <v>10</v>
      </c>
      <c r="D397" s="65">
        <v>174.6</v>
      </c>
      <c r="E397" s="80">
        <f>'приложение 3'!G719</f>
        <v>174.6</v>
      </c>
      <c r="F397" s="80">
        <f>'приложение 3'!H719</f>
        <v>95.1</v>
      </c>
      <c r="G397" s="80">
        <f>'приложение 3'!I719</f>
        <v>95.1</v>
      </c>
      <c r="H397" s="79">
        <f t="shared" si="150"/>
        <v>100</v>
      </c>
      <c r="I397" s="78">
        <f t="shared" si="140"/>
        <v>0</v>
      </c>
      <c r="K397" s="68"/>
      <c r="L397" s="68"/>
    </row>
    <row r="398" spans="1:12" ht="47.25" x14ac:dyDescent="0.2">
      <c r="A398" s="67" t="s">
        <v>53</v>
      </c>
      <c r="B398" s="67" t="s">
        <v>11</v>
      </c>
      <c r="C398" s="66" t="s">
        <v>12</v>
      </c>
      <c r="D398" s="65">
        <v>198.6</v>
      </c>
      <c r="E398" s="80">
        <f>'приложение 3'!G720</f>
        <v>198.6</v>
      </c>
      <c r="F398" s="81">
        <f>'приложение 3'!H720</f>
        <v>91.5</v>
      </c>
      <c r="G398" s="80">
        <f>'приложение 3'!I720</f>
        <v>89.1</v>
      </c>
      <c r="H398" s="79">
        <f t="shared" si="150"/>
        <v>97.377049180327873</v>
      </c>
      <c r="I398" s="78">
        <f t="shared" si="140"/>
        <v>-2.4000000000000057</v>
      </c>
      <c r="K398" s="68"/>
      <c r="L398" s="68"/>
    </row>
    <row r="399" spans="1:12" ht="31.5" x14ac:dyDescent="0.25">
      <c r="A399" s="67" t="s">
        <v>55</v>
      </c>
      <c r="B399" s="82"/>
      <c r="C399" s="83" t="s">
        <v>56</v>
      </c>
      <c r="D399" s="65">
        <v>5.6</v>
      </c>
      <c r="E399" s="80">
        <f>E400</f>
        <v>5.6</v>
      </c>
      <c r="F399" s="80">
        <f t="shared" ref="F399:G399" si="167">F400</f>
        <v>2.8</v>
      </c>
      <c r="G399" s="80">
        <f t="shared" si="167"/>
        <v>2.8</v>
      </c>
      <c r="H399" s="79">
        <f t="shared" si="150"/>
        <v>100</v>
      </c>
      <c r="I399" s="78">
        <f t="shared" si="140"/>
        <v>0</v>
      </c>
      <c r="K399" s="68"/>
      <c r="L399" s="68"/>
    </row>
    <row r="400" spans="1:12" ht="42.75" customHeight="1" x14ac:dyDescent="0.2">
      <c r="A400" s="67" t="s">
        <v>55</v>
      </c>
      <c r="B400" s="67" t="s">
        <v>11</v>
      </c>
      <c r="C400" s="66" t="s">
        <v>12</v>
      </c>
      <c r="D400" s="65">
        <v>5.6</v>
      </c>
      <c r="E400" s="80">
        <f>'приложение 3'!G722</f>
        <v>5.6</v>
      </c>
      <c r="F400" s="80">
        <f>'приложение 3'!H722</f>
        <v>2.8</v>
      </c>
      <c r="G400" s="80">
        <f>'приложение 3'!I722</f>
        <v>2.8</v>
      </c>
      <c r="H400" s="79">
        <f t="shared" si="150"/>
        <v>100</v>
      </c>
      <c r="I400" s="78">
        <f t="shared" si="140"/>
        <v>0</v>
      </c>
      <c r="K400" s="68"/>
      <c r="L400" s="68"/>
    </row>
    <row r="401" spans="1:12" ht="47.25" x14ac:dyDescent="0.25">
      <c r="A401" s="67" t="s">
        <v>57</v>
      </c>
      <c r="B401" s="82"/>
      <c r="C401" s="83" t="s">
        <v>58</v>
      </c>
      <c r="D401" s="65">
        <v>51.9</v>
      </c>
      <c r="E401" s="80">
        <f>E402+E403</f>
        <v>51.9</v>
      </c>
      <c r="F401" s="81">
        <f t="shared" ref="F401:G401" si="168">F402+F403</f>
        <v>26</v>
      </c>
      <c r="G401" s="80">
        <f t="shared" si="168"/>
        <v>12.3</v>
      </c>
      <c r="H401" s="79">
        <f t="shared" si="150"/>
        <v>47.307692307692314</v>
      </c>
      <c r="I401" s="78">
        <f t="shared" si="140"/>
        <v>-13.7</v>
      </c>
      <c r="K401" s="68"/>
      <c r="L401" s="68"/>
    </row>
    <row r="402" spans="1:12" ht="94.5" x14ac:dyDescent="0.2">
      <c r="A402" s="67" t="s">
        <v>57</v>
      </c>
      <c r="B402" s="67" t="s">
        <v>9</v>
      </c>
      <c r="C402" s="66" t="s">
        <v>10</v>
      </c>
      <c r="D402" s="65">
        <v>22.5</v>
      </c>
      <c r="E402" s="80">
        <f>'приложение 3'!G724</f>
        <v>22.5</v>
      </c>
      <c r="F402" s="80">
        <f>'приложение 3'!H724</f>
        <v>11.3</v>
      </c>
      <c r="G402" s="80">
        <f>'приложение 3'!I724</f>
        <v>11.3</v>
      </c>
      <c r="H402" s="79">
        <f t="shared" si="150"/>
        <v>100</v>
      </c>
      <c r="I402" s="78">
        <f t="shared" si="140"/>
        <v>0</v>
      </c>
      <c r="K402" s="69"/>
      <c r="L402" s="68"/>
    </row>
    <row r="403" spans="1:12" ht="47.25" x14ac:dyDescent="0.2">
      <c r="A403" s="67" t="s">
        <v>57</v>
      </c>
      <c r="B403" s="67" t="s">
        <v>11</v>
      </c>
      <c r="C403" s="66" t="s">
        <v>12</v>
      </c>
      <c r="D403" s="65">
        <v>29.4</v>
      </c>
      <c r="E403" s="80">
        <f>'приложение 3'!G725</f>
        <v>29.4</v>
      </c>
      <c r="F403" s="80">
        <f>'приложение 3'!H725</f>
        <v>14.7</v>
      </c>
      <c r="G403" s="81">
        <f>'приложение 3'!I725</f>
        <v>1</v>
      </c>
      <c r="H403" s="79">
        <f t="shared" si="150"/>
        <v>6.8027210884353746</v>
      </c>
      <c r="I403" s="78">
        <f t="shared" si="140"/>
        <v>-13.7</v>
      </c>
      <c r="K403" s="69"/>
      <c r="L403" s="68"/>
    </row>
    <row r="404" spans="1:12" ht="47.25" x14ac:dyDescent="0.25">
      <c r="A404" s="67" t="s">
        <v>59</v>
      </c>
      <c r="B404" s="82"/>
      <c r="C404" s="83" t="s">
        <v>60</v>
      </c>
      <c r="D404" s="65">
        <v>1388.9</v>
      </c>
      <c r="E404" s="80">
        <f>E405+E406</f>
        <v>1388.9</v>
      </c>
      <c r="F404" s="80">
        <f t="shared" ref="F404:G404" si="169">F405+F406</f>
        <v>694.4</v>
      </c>
      <c r="G404" s="80">
        <f t="shared" si="169"/>
        <v>572.69999999999993</v>
      </c>
      <c r="H404" s="79">
        <f t="shared" si="150"/>
        <v>82.474078341013808</v>
      </c>
      <c r="I404" s="78">
        <f t="shared" si="140"/>
        <v>-121.70000000000005</v>
      </c>
      <c r="K404" s="69"/>
      <c r="L404" s="68"/>
    </row>
    <row r="405" spans="1:12" ht="94.5" x14ac:dyDescent="0.2">
      <c r="A405" s="67" t="s">
        <v>59</v>
      </c>
      <c r="B405" s="67" t="s">
        <v>9</v>
      </c>
      <c r="C405" s="66" t="s">
        <v>10</v>
      </c>
      <c r="D405" s="65">
        <v>1141.9000000000001</v>
      </c>
      <c r="E405" s="80">
        <f>'приложение 3'!G727</f>
        <v>1141.9000000000001</v>
      </c>
      <c r="F405" s="80">
        <f>'приложение 3'!H727</f>
        <v>570.9</v>
      </c>
      <c r="G405" s="80">
        <f>'приложение 3'!I727</f>
        <v>545.4</v>
      </c>
      <c r="H405" s="79">
        <f t="shared" si="150"/>
        <v>95.533368365738298</v>
      </c>
      <c r="I405" s="78">
        <f t="shared" si="140"/>
        <v>-25.5</v>
      </c>
      <c r="K405" s="69"/>
      <c r="L405" s="68"/>
    </row>
    <row r="406" spans="1:12" ht="47.25" x14ac:dyDescent="0.2">
      <c r="A406" s="67" t="s">
        <v>59</v>
      </c>
      <c r="B406" s="67" t="s">
        <v>11</v>
      </c>
      <c r="C406" s="66" t="s">
        <v>12</v>
      </c>
      <c r="D406" s="65">
        <v>247</v>
      </c>
      <c r="E406" s="80">
        <f>'приложение 3'!G728</f>
        <v>247</v>
      </c>
      <c r="F406" s="80">
        <f>'приложение 3'!H728</f>
        <v>123.5</v>
      </c>
      <c r="G406" s="81">
        <f>'приложение 3'!I728</f>
        <v>27.3</v>
      </c>
      <c r="H406" s="79">
        <f t="shared" si="150"/>
        <v>22.105263157894736</v>
      </c>
      <c r="I406" s="78">
        <f t="shared" si="140"/>
        <v>-96.2</v>
      </c>
      <c r="K406" s="69"/>
      <c r="L406" s="68"/>
    </row>
    <row r="407" spans="1:12" ht="63" x14ac:dyDescent="0.25">
      <c r="A407" s="67" t="s">
        <v>61</v>
      </c>
      <c r="B407" s="82"/>
      <c r="C407" s="83" t="s">
        <v>547</v>
      </c>
      <c r="D407" s="65">
        <v>25.5</v>
      </c>
      <c r="E407" s="80">
        <f>E408</f>
        <v>25.5</v>
      </c>
      <c r="F407" s="80">
        <f t="shared" ref="F407:G407" si="170">F408</f>
        <v>12.8</v>
      </c>
      <c r="G407" s="81">
        <f t="shared" si="170"/>
        <v>0</v>
      </c>
      <c r="H407" s="79">
        <f t="shared" si="150"/>
        <v>0</v>
      </c>
      <c r="I407" s="78">
        <f t="shared" si="140"/>
        <v>-12.8</v>
      </c>
      <c r="K407" s="69"/>
      <c r="L407" s="68"/>
    </row>
    <row r="408" spans="1:12" ht="94.5" x14ac:dyDescent="0.2">
      <c r="A408" s="67" t="s">
        <v>61</v>
      </c>
      <c r="B408" s="67" t="s">
        <v>9</v>
      </c>
      <c r="C408" s="66" t="s">
        <v>10</v>
      </c>
      <c r="D408" s="65">
        <v>25.5</v>
      </c>
      <c r="E408" s="80">
        <f>'приложение 3'!G730</f>
        <v>25.5</v>
      </c>
      <c r="F408" s="80">
        <f>'приложение 3'!H730</f>
        <v>12.8</v>
      </c>
      <c r="G408" s="81">
        <f>'приложение 3'!I730</f>
        <v>0</v>
      </c>
      <c r="H408" s="79">
        <f t="shared" si="150"/>
        <v>0</v>
      </c>
      <c r="I408" s="78">
        <f t="shared" si="140"/>
        <v>-12.8</v>
      </c>
      <c r="K408" s="69"/>
      <c r="L408" s="68"/>
    </row>
    <row r="409" spans="1:12" ht="47.25" x14ac:dyDescent="0.25">
      <c r="A409" s="67" t="s">
        <v>63</v>
      </c>
      <c r="B409" s="82"/>
      <c r="C409" s="83" t="s">
        <v>64</v>
      </c>
      <c r="D409" s="65">
        <v>63.6</v>
      </c>
      <c r="E409" s="80">
        <f>E410</f>
        <v>63.6</v>
      </c>
      <c r="F409" s="80">
        <f t="shared" ref="F409:G409" si="171">F410</f>
        <v>31.8</v>
      </c>
      <c r="G409" s="80">
        <f t="shared" si="171"/>
        <v>31.8</v>
      </c>
      <c r="H409" s="79">
        <f t="shared" si="150"/>
        <v>100</v>
      </c>
      <c r="I409" s="78">
        <f t="shared" si="140"/>
        <v>0</v>
      </c>
      <c r="K409" s="69"/>
      <c r="L409" s="68"/>
    </row>
    <row r="410" spans="1:12" ht="94.5" x14ac:dyDescent="0.2">
      <c r="A410" s="67" t="s">
        <v>63</v>
      </c>
      <c r="B410" s="67" t="s">
        <v>9</v>
      </c>
      <c r="C410" s="66" t="s">
        <v>10</v>
      </c>
      <c r="D410" s="65">
        <v>63.6</v>
      </c>
      <c r="E410" s="80">
        <f>'приложение 3'!G732</f>
        <v>63.6</v>
      </c>
      <c r="F410" s="80">
        <f>'приложение 3'!H732</f>
        <v>31.8</v>
      </c>
      <c r="G410" s="80">
        <f>'приложение 3'!I732</f>
        <v>31.8</v>
      </c>
      <c r="H410" s="79">
        <f t="shared" ref="H410:H445" si="172">G410/F410*100</f>
        <v>100</v>
      </c>
      <c r="I410" s="78">
        <f t="shared" ref="I410:I445" si="173">G410-F410</f>
        <v>0</v>
      </c>
      <c r="K410" s="69"/>
      <c r="L410" s="68"/>
    </row>
    <row r="411" spans="1:12" ht="78.75" x14ac:dyDescent="0.25">
      <c r="A411" s="67" t="s">
        <v>15</v>
      </c>
      <c r="B411" s="82"/>
      <c r="C411" s="83" t="s">
        <v>16</v>
      </c>
      <c r="D411" s="65">
        <v>70.5</v>
      </c>
      <c r="E411" s="80">
        <f>E412+E413</f>
        <v>70.5</v>
      </c>
      <c r="F411" s="80">
        <f t="shared" ref="F411:G411" si="174">F412+F413</f>
        <v>35.299999999999997</v>
      </c>
      <c r="G411" s="80">
        <f t="shared" si="174"/>
        <v>30.700000000000003</v>
      </c>
      <c r="H411" s="79">
        <f t="shared" si="172"/>
        <v>86.968838526912194</v>
      </c>
      <c r="I411" s="78">
        <f t="shared" si="173"/>
        <v>-4.5999999999999943</v>
      </c>
      <c r="K411" s="69"/>
      <c r="L411" s="68"/>
    </row>
    <row r="412" spans="1:12" ht="94.5" x14ac:dyDescent="0.2">
      <c r="A412" s="67" t="s">
        <v>15</v>
      </c>
      <c r="B412" s="67" t="s">
        <v>9</v>
      </c>
      <c r="C412" s="66" t="s">
        <v>10</v>
      </c>
      <c r="D412" s="65">
        <v>18.2</v>
      </c>
      <c r="E412" s="80">
        <f>'приложение 3'!G677</f>
        <v>18.2</v>
      </c>
      <c r="F412" s="80">
        <f>'приложение 3'!H677</f>
        <v>9.1</v>
      </c>
      <c r="G412" s="80">
        <f>'приложение 3'!I677</f>
        <v>9.1</v>
      </c>
      <c r="H412" s="79">
        <f t="shared" si="172"/>
        <v>100</v>
      </c>
      <c r="I412" s="78">
        <f t="shared" si="173"/>
        <v>0</v>
      </c>
      <c r="K412" s="69"/>
      <c r="L412" s="68"/>
    </row>
    <row r="413" spans="1:12" ht="47.25" x14ac:dyDescent="0.2">
      <c r="A413" s="67" t="s">
        <v>15</v>
      </c>
      <c r="B413" s="67" t="s">
        <v>11</v>
      </c>
      <c r="C413" s="66" t="s">
        <v>12</v>
      </c>
      <c r="D413" s="65">
        <v>52.3</v>
      </c>
      <c r="E413" s="80">
        <f>'приложение 3'!G678</f>
        <v>52.3</v>
      </c>
      <c r="F413" s="80">
        <f>'приложение 3'!H678</f>
        <v>26.2</v>
      </c>
      <c r="G413" s="80">
        <f>'приложение 3'!I678</f>
        <v>21.6</v>
      </c>
      <c r="H413" s="79">
        <f t="shared" si="172"/>
        <v>82.44274809160305</v>
      </c>
      <c r="I413" s="78">
        <f t="shared" si="173"/>
        <v>-4.5999999999999979</v>
      </c>
      <c r="K413" s="69"/>
      <c r="L413" s="68"/>
    </row>
    <row r="414" spans="1:12" ht="78.75" x14ac:dyDescent="0.25">
      <c r="A414" s="67" t="s">
        <v>67</v>
      </c>
      <c r="B414" s="82"/>
      <c r="C414" s="83" t="s">
        <v>68</v>
      </c>
      <c r="D414" s="65">
        <v>6.7</v>
      </c>
      <c r="E414" s="80">
        <f>E415</f>
        <v>6.7</v>
      </c>
      <c r="F414" s="80">
        <f t="shared" ref="F414:G414" si="175">F415</f>
        <v>3.4</v>
      </c>
      <c r="G414" s="81">
        <f t="shared" si="175"/>
        <v>0</v>
      </c>
      <c r="H414" s="79">
        <f t="shared" si="172"/>
        <v>0</v>
      </c>
      <c r="I414" s="78">
        <f t="shared" si="173"/>
        <v>-3.4</v>
      </c>
      <c r="K414" s="69"/>
      <c r="L414" s="68"/>
    </row>
    <row r="415" spans="1:12" ht="47.25" x14ac:dyDescent="0.2">
      <c r="A415" s="67" t="s">
        <v>67</v>
      </c>
      <c r="B415" s="67" t="s">
        <v>11</v>
      </c>
      <c r="C415" s="66" t="s">
        <v>12</v>
      </c>
      <c r="D415" s="65">
        <v>6.7</v>
      </c>
      <c r="E415" s="80">
        <f>'приложение 3'!G736</f>
        <v>6.7</v>
      </c>
      <c r="F415" s="80">
        <f>'приложение 3'!H736</f>
        <v>3.4</v>
      </c>
      <c r="G415" s="81">
        <f>'приложение 3'!I736</f>
        <v>0</v>
      </c>
      <c r="H415" s="79">
        <f t="shared" si="172"/>
        <v>0</v>
      </c>
      <c r="I415" s="78">
        <f t="shared" si="173"/>
        <v>-3.4</v>
      </c>
      <c r="K415" s="69"/>
      <c r="L415" s="68"/>
    </row>
    <row r="416" spans="1:12" ht="31.5" x14ac:dyDescent="0.25">
      <c r="A416" s="67" t="s">
        <v>117</v>
      </c>
      <c r="B416" s="82"/>
      <c r="C416" s="83" t="s">
        <v>118</v>
      </c>
      <c r="D416" s="65">
        <v>1585.4</v>
      </c>
      <c r="E416" s="81">
        <f>E417+E418</f>
        <v>1585.3999999999999</v>
      </c>
      <c r="F416" s="80">
        <f t="shared" ref="F416:G416" si="176">F417+F418</f>
        <v>792.69999999999993</v>
      </c>
      <c r="G416" s="81">
        <f t="shared" si="176"/>
        <v>756.80000000000007</v>
      </c>
      <c r="H416" s="79">
        <f t="shared" si="172"/>
        <v>95.471174467011494</v>
      </c>
      <c r="I416" s="78">
        <f t="shared" si="173"/>
        <v>-35.899999999999864</v>
      </c>
      <c r="K416" s="69"/>
      <c r="L416" s="68"/>
    </row>
    <row r="417" spans="1:9" ht="94.5" x14ac:dyDescent="0.2">
      <c r="A417" s="67" t="s">
        <v>117</v>
      </c>
      <c r="B417" s="67" t="s">
        <v>9</v>
      </c>
      <c r="C417" s="66" t="s">
        <v>10</v>
      </c>
      <c r="D417" s="65">
        <v>1300.5999999999999</v>
      </c>
      <c r="E417" s="81">
        <f>'приложение 3'!G789</f>
        <v>1300.5999999999999</v>
      </c>
      <c r="F417" s="80">
        <f>'приложение 3'!H789</f>
        <v>650.29999999999995</v>
      </c>
      <c r="G417" s="80">
        <f>'приложение 3'!I789</f>
        <v>627.70000000000005</v>
      </c>
      <c r="H417" s="79">
        <f t="shared" si="172"/>
        <v>96.524680916500088</v>
      </c>
      <c r="I417" s="78">
        <f t="shared" si="173"/>
        <v>-22.599999999999909</v>
      </c>
    </row>
    <row r="418" spans="1:9" ht="47.25" x14ac:dyDescent="0.2">
      <c r="A418" s="67" t="s">
        <v>117</v>
      </c>
      <c r="B418" s="67" t="s">
        <v>11</v>
      </c>
      <c r="C418" s="66" t="s">
        <v>12</v>
      </c>
      <c r="D418" s="65">
        <v>284.8</v>
      </c>
      <c r="E418" s="80">
        <f>'приложение 3'!G790</f>
        <v>284.8</v>
      </c>
      <c r="F418" s="80">
        <f>'приложение 3'!H790</f>
        <v>142.4</v>
      </c>
      <c r="G418" s="80">
        <f>'приложение 3'!I790</f>
        <v>129.1</v>
      </c>
      <c r="H418" s="79">
        <f t="shared" si="172"/>
        <v>90.660112359550553</v>
      </c>
      <c r="I418" s="78">
        <f t="shared" si="173"/>
        <v>-13.300000000000011</v>
      </c>
    </row>
    <row r="419" spans="1:9" ht="31.5" x14ac:dyDescent="0.25">
      <c r="A419" s="67" t="s">
        <v>19</v>
      </c>
      <c r="B419" s="82"/>
      <c r="C419" s="83" t="s">
        <v>20</v>
      </c>
      <c r="D419" s="65">
        <f>D420+D422</f>
        <v>14363.6</v>
      </c>
      <c r="E419" s="81">
        <f>E420+E422</f>
        <v>14363.699999999999</v>
      </c>
      <c r="F419" s="81">
        <f t="shared" ref="F419:G419" si="177">F420+F422</f>
        <v>6239.7000000000007</v>
      </c>
      <c r="G419" s="81">
        <f t="shared" si="177"/>
        <v>6239.6</v>
      </c>
      <c r="H419" s="79">
        <f t="shared" si="172"/>
        <v>99.998397358847384</v>
      </c>
      <c r="I419" s="78">
        <f t="shared" si="173"/>
        <v>-0.1000000000003638</v>
      </c>
    </row>
    <row r="420" spans="1:9" ht="31.5" x14ac:dyDescent="0.25">
      <c r="A420" s="67" t="s">
        <v>404</v>
      </c>
      <c r="B420" s="82"/>
      <c r="C420" s="83" t="s">
        <v>405</v>
      </c>
      <c r="D420" s="65">
        <v>1343.2</v>
      </c>
      <c r="E420" s="81">
        <f>E421</f>
        <v>1343.3</v>
      </c>
      <c r="F420" s="81">
        <f t="shared" ref="F420:G420" si="178">F421</f>
        <v>948</v>
      </c>
      <c r="G420" s="81">
        <f t="shared" si="178"/>
        <v>948</v>
      </c>
      <c r="H420" s="79">
        <f t="shared" si="172"/>
        <v>100</v>
      </c>
      <c r="I420" s="78">
        <f t="shared" si="173"/>
        <v>0</v>
      </c>
    </row>
    <row r="421" spans="1:9" ht="47.25" x14ac:dyDescent="0.2">
      <c r="A421" s="67" t="s">
        <v>404</v>
      </c>
      <c r="B421" s="67" t="s">
        <v>80</v>
      </c>
      <c r="C421" s="66" t="s">
        <v>81</v>
      </c>
      <c r="D421" s="65">
        <v>1343.2</v>
      </c>
      <c r="E421" s="81">
        <f>'приложение 3'!G1083</f>
        <v>1343.3</v>
      </c>
      <c r="F421" s="81">
        <f>'приложение 3'!H1083</f>
        <v>948</v>
      </c>
      <c r="G421" s="81">
        <f>'приложение 3'!I1083</f>
        <v>948</v>
      </c>
      <c r="H421" s="79">
        <f t="shared" si="172"/>
        <v>100</v>
      </c>
      <c r="I421" s="78">
        <f t="shared" si="173"/>
        <v>0</v>
      </c>
    </row>
    <row r="422" spans="1:9" ht="47.25" x14ac:dyDescent="0.25">
      <c r="A422" s="67" t="s">
        <v>21</v>
      </c>
      <c r="B422" s="82"/>
      <c r="C422" s="83" t="s">
        <v>22</v>
      </c>
      <c r="D422" s="65">
        <v>13020.4</v>
      </c>
      <c r="E422" s="81">
        <f>E423+E424</f>
        <v>13020.4</v>
      </c>
      <c r="F422" s="81">
        <f t="shared" ref="F422:G422" si="179">F423+F424</f>
        <v>5291.7000000000007</v>
      </c>
      <c r="G422" s="81">
        <f t="shared" si="179"/>
        <v>5291.6</v>
      </c>
      <c r="H422" s="79">
        <f t="shared" si="172"/>
        <v>99.998110248124419</v>
      </c>
      <c r="I422" s="78">
        <f t="shared" si="173"/>
        <v>-0.1000000000003638</v>
      </c>
    </row>
    <row r="423" spans="1:9" ht="94.5" x14ac:dyDescent="0.2">
      <c r="A423" s="67" t="s">
        <v>21</v>
      </c>
      <c r="B423" s="67" t="s">
        <v>9</v>
      </c>
      <c r="C423" s="66" t="s">
        <v>10</v>
      </c>
      <c r="D423" s="65">
        <v>12522.3</v>
      </c>
      <c r="E423" s="81">
        <f>'приложение 3'!G682</f>
        <v>12522.3</v>
      </c>
      <c r="F423" s="81">
        <f>'приложение 3'!H682</f>
        <v>5028.6000000000004</v>
      </c>
      <c r="G423" s="81">
        <f>'приложение 3'!I682</f>
        <v>5028.6000000000004</v>
      </c>
      <c r="H423" s="79">
        <f t="shared" si="172"/>
        <v>100</v>
      </c>
      <c r="I423" s="78">
        <f t="shared" si="173"/>
        <v>0</v>
      </c>
    </row>
    <row r="424" spans="1:9" ht="47.25" x14ac:dyDescent="0.2">
      <c r="A424" s="67" t="s">
        <v>21</v>
      </c>
      <c r="B424" s="67" t="s">
        <v>11</v>
      </c>
      <c r="C424" s="66" t="s">
        <v>12</v>
      </c>
      <c r="D424" s="65">
        <v>498.1</v>
      </c>
      <c r="E424" s="81">
        <f>'приложение 3'!G683</f>
        <v>498.1</v>
      </c>
      <c r="F424" s="81">
        <f>'приложение 3'!H683</f>
        <v>263.10000000000002</v>
      </c>
      <c r="G424" s="81">
        <f>'приложение 3'!I683</f>
        <v>263</v>
      </c>
      <c r="H424" s="79">
        <f t="shared" si="172"/>
        <v>99.961991638160384</v>
      </c>
      <c r="I424" s="78">
        <f t="shared" si="173"/>
        <v>-0.10000000000002274</v>
      </c>
    </row>
    <row r="425" spans="1:9" ht="15.75" x14ac:dyDescent="0.25">
      <c r="A425" s="67" t="s">
        <v>71</v>
      </c>
      <c r="B425" s="82"/>
      <c r="C425" s="83" t="s">
        <v>70</v>
      </c>
      <c r="D425" s="65">
        <v>1000</v>
      </c>
      <c r="E425" s="81">
        <f>E426+E428</f>
        <v>1000</v>
      </c>
      <c r="F425" s="81">
        <f t="shared" ref="F425:G425" si="180">F426+F428</f>
        <v>10</v>
      </c>
      <c r="G425" s="81">
        <f t="shared" si="180"/>
        <v>10</v>
      </c>
      <c r="H425" s="79">
        <f t="shared" si="172"/>
        <v>100</v>
      </c>
      <c r="I425" s="78">
        <f t="shared" si="173"/>
        <v>0</v>
      </c>
    </row>
    <row r="426" spans="1:9" ht="31.5" x14ac:dyDescent="0.25">
      <c r="A426" s="67" t="s">
        <v>72</v>
      </c>
      <c r="B426" s="82"/>
      <c r="C426" s="83" t="s">
        <v>73</v>
      </c>
      <c r="D426" s="65">
        <v>1000</v>
      </c>
      <c r="E426" s="81">
        <f>E427</f>
        <v>990</v>
      </c>
      <c r="F426" s="81">
        <f t="shared" ref="F426:G426" si="181">F427</f>
        <v>0</v>
      </c>
      <c r="G426" s="81">
        <f t="shared" si="181"/>
        <v>0</v>
      </c>
      <c r="H426" s="79">
        <v>0</v>
      </c>
      <c r="I426" s="78">
        <f t="shared" si="173"/>
        <v>0</v>
      </c>
    </row>
    <row r="427" spans="1:9" ht="15.75" x14ac:dyDescent="0.2">
      <c r="A427" s="67" t="s">
        <v>72</v>
      </c>
      <c r="B427" s="67" t="s">
        <v>13</v>
      </c>
      <c r="C427" s="66" t="s">
        <v>14</v>
      </c>
      <c r="D427" s="65">
        <v>1000</v>
      </c>
      <c r="E427" s="81">
        <f>'приложение 3'!G747</f>
        <v>990</v>
      </c>
      <c r="F427" s="81">
        <f>'приложение 3'!H747</f>
        <v>0</v>
      </c>
      <c r="G427" s="81">
        <f>'приложение 3'!I747</f>
        <v>0</v>
      </c>
      <c r="H427" s="79">
        <v>0</v>
      </c>
      <c r="I427" s="78">
        <f t="shared" si="173"/>
        <v>0</v>
      </c>
    </row>
    <row r="428" spans="1:9" ht="31.5" x14ac:dyDescent="0.2">
      <c r="A428" s="34" t="s">
        <v>550</v>
      </c>
      <c r="B428" s="31"/>
      <c r="C428" s="35" t="s">
        <v>551</v>
      </c>
      <c r="D428" s="65" t="s">
        <v>539</v>
      </c>
      <c r="E428" s="81">
        <f>E429</f>
        <v>10</v>
      </c>
      <c r="F428" s="81">
        <f t="shared" ref="F428:G428" si="182">F429</f>
        <v>10</v>
      </c>
      <c r="G428" s="81">
        <f t="shared" si="182"/>
        <v>10</v>
      </c>
      <c r="H428" s="79">
        <f t="shared" si="172"/>
        <v>100</v>
      </c>
      <c r="I428" s="78">
        <f t="shared" si="173"/>
        <v>0</v>
      </c>
    </row>
    <row r="429" spans="1:9" ht="31.5" x14ac:dyDescent="0.2">
      <c r="A429" s="36" t="s">
        <v>550</v>
      </c>
      <c r="B429" s="31" t="s">
        <v>362</v>
      </c>
      <c r="C429" s="33" t="s">
        <v>363</v>
      </c>
      <c r="D429" s="65" t="s">
        <v>539</v>
      </c>
      <c r="E429" s="81">
        <f>'приложение 3'!G793</f>
        <v>10</v>
      </c>
      <c r="F429" s="81">
        <f>'приложение 3'!H793</f>
        <v>10</v>
      </c>
      <c r="G429" s="81">
        <f>'приложение 3'!I793</f>
        <v>10</v>
      </c>
      <c r="H429" s="79">
        <f t="shared" si="172"/>
        <v>100</v>
      </c>
      <c r="I429" s="78">
        <f t="shared" si="173"/>
        <v>0</v>
      </c>
    </row>
    <row r="430" spans="1:9" ht="47.25" x14ac:dyDescent="0.25">
      <c r="A430" s="67" t="s">
        <v>119</v>
      </c>
      <c r="B430" s="82"/>
      <c r="C430" s="83" t="s">
        <v>120</v>
      </c>
      <c r="D430" s="65">
        <v>2220.6</v>
      </c>
      <c r="E430" s="81">
        <f>E431+E433+E437+E440+E435</f>
        <v>22082.9</v>
      </c>
      <c r="F430" s="81">
        <f>F431+F433+F437+F440+F435</f>
        <v>2586.4</v>
      </c>
      <c r="G430" s="81">
        <f>G431+G433+G437+G440+G435</f>
        <v>2292.1</v>
      </c>
      <c r="H430" s="79">
        <f t="shared" si="172"/>
        <v>88.621249613362195</v>
      </c>
      <c r="I430" s="78">
        <f t="shared" si="173"/>
        <v>-294.30000000000018</v>
      </c>
    </row>
    <row r="431" spans="1:9" ht="47.25" x14ac:dyDescent="0.25">
      <c r="A431" s="67" t="s">
        <v>408</v>
      </c>
      <c r="B431" s="82"/>
      <c r="C431" s="83" t="s">
        <v>409</v>
      </c>
      <c r="D431" s="65">
        <v>7</v>
      </c>
      <c r="E431" s="81">
        <f>E432</f>
        <v>7</v>
      </c>
      <c r="F431" s="81">
        <f t="shared" ref="F431:G431" si="183">F432</f>
        <v>1.7</v>
      </c>
      <c r="G431" s="81">
        <f t="shared" si="183"/>
        <v>1.7</v>
      </c>
      <c r="H431" s="79">
        <f t="shared" si="172"/>
        <v>100</v>
      </c>
      <c r="I431" s="78">
        <f t="shared" si="173"/>
        <v>0</v>
      </c>
    </row>
    <row r="432" spans="1:9" ht="31.5" x14ac:dyDescent="0.2">
      <c r="A432" s="67" t="s">
        <v>408</v>
      </c>
      <c r="B432" s="67" t="s">
        <v>410</v>
      </c>
      <c r="C432" s="66" t="s">
        <v>411</v>
      </c>
      <c r="D432" s="65">
        <v>7</v>
      </c>
      <c r="E432" s="81">
        <f>'приложение 3'!G1088</f>
        <v>7</v>
      </c>
      <c r="F432" s="81">
        <f>'приложение 3'!H1088</f>
        <v>1.7</v>
      </c>
      <c r="G432" s="81">
        <f>'приложение 3'!I1088</f>
        <v>1.7</v>
      </c>
      <c r="H432" s="79">
        <f t="shared" si="172"/>
        <v>100</v>
      </c>
      <c r="I432" s="78">
        <f t="shared" si="173"/>
        <v>0</v>
      </c>
    </row>
    <row r="433" spans="1:9" ht="31.5" x14ac:dyDescent="0.25">
      <c r="A433" s="67" t="s">
        <v>320</v>
      </c>
      <c r="B433" s="82"/>
      <c r="C433" s="83" t="s">
        <v>321</v>
      </c>
      <c r="D433" s="65">
        <v>27.7</v>
      </c>
      <c r="E433" s="80">
        <f>E434</f>
        <v>27.7</v>
      </c>
      <c r="F433" s="80">
        <f t="shared" ref="F433:G433" si="184">F434</f>
        <v>27.7</v>
      </c>
      <c r="G433" s="80">
        <f t="shared" si="184"/>
        <v>27.7</v>
      </c>
      <c r="H433" s="79">
        <f t="shared" si="172"/>
        <v>100</v>
      </c>
      <c r="I433" s="78">
        <f t="shared" si="173"/>
        <v>0</v>
      </c>
    </row>
    <row r="434" spans="1:9" ht="47.25" x14ac:dyDescent="0.2">
      <c r="A434" s="67" t="s">
        <v>320</v>
      </c>
      <c r="B434" s="67" t="s">
        <v>11</v>
      </c>
      <c r="C434" s="66" t="s">
        <v>12</v>
      </c>
      <c r="D434" s="65">
        <v>27.7</v>
      </c>
      <c r="E434" s="80">
        <f>'приложение 3'!G968</f>
        <v>27.7</v>
      </c>
      <c r="F434" s="80">
        <f>'приложение 3'!H968</f>
        <v>27.7</v>
      </c>
      <c r="G434" s="80">
        <f>'приложение 3'!I968</f>
        <v>27.7</v>
      </c>
      <c r="H434" s="79">
        <f t="shared" si="172"/>
        <v>100</v>
      </c>
      <c r="I434" s="78">
        <f t="shared" si="173"/>
        <v>0</v>
      </c>
    </row>
    <row r="435" spans="1:9" ht="47.25" x14ac:dyDescent="0.2">
      <c r="A435" s="181" t="s">
        <v>626</v>
      </c>
      <c r="B435" s="184"/>
      <c r="C435" s="185" t="s">
        <v>627</v>
      </c>
      <c r="D435" s="11" t="s">
        <v>539</v>
      </c>
      <c r="E435" s="178">
        <f>E436</f>
        <v>17914</v>
      </c>
      <c r="F435" s="178">
        <f t="shared" ref="F435:G435" si="185">F436</f>
        <v>0</v>
      </c>
      <c r="G435" s="178">
        <f t="shared" si="185"/>
        <v>0</v>
      </c>
      <c r="H435" s="79">
        <v>0</v>
      </c>
      <c r="I435" s="78">
        <f t="shared" ref="I435:I436" si="186">G435-F435</f>
        <v>0</v>
      </c>
    </row>
    <row r="436" spans="1:9" ht="15.75" x14ac:dyDescent="0.2">
      <c r="A436" s="181" t="s">
        <v>626</v>
      </c>
      <c r="B436" s="181" t="s">
        <v>13</v>
      </c>
      <c r="C436" s="186" t="s">
        <v>14</v>
      </c>
      <c r="D436" s="11" t="s">
        <v>539</v>
      </c>
      <c r="E436" s="178">
        <f>'приложение 3'!G920</f>
        <v>17914</v>
      </c>
      <c r="F436" s="178">
        <f>'приложение 3'!H920</f>
        <v>0</v>
      </c>
      <c r="G436" s="178">
        <f>'приложение 3'!I920</f>
        <v>0</v>
      </c>
      <c r="H436" s="79">
        <v>0</v>
      </c>
      <c r="I436" s="78">
        <f t="shared" si="186"/>
        <v>0</v>
      </c>
    </row>
    <row r="437" spans="1:9" ht="47.25" x14ac:dyDescent="0.25">
      <c r="A437" s="67" t="s">
        <v>121</v>
      </c>
      <c r="B437" s="82"/>
      <c r="C437" s="83" t="s">
        <v>122</v>
      </c>
      <c r="D437" s="65">
        <v>1836.2</v>
      </c>
      <c r="E437" s="81">
        <f>E439+E438</f>
        <v>3545.7</v>
      </c>
      <c r="F437" s="81">
        <f t="shared" ref="F437:G437" si="187">F439+F438</f>
        <v>2262.6999999999998</v>
      </c>
      <c r="G437" s="81">
        <f t="shared" si="187"/>
        <v>2262.6999999999998</v>
      </c>
      <c r="H437" s="79">
        <f t="shared" si="172"/>
        <v>100</v>
      </c>
      <c r="I437" s="78">
        <f t="shared" si="173"/>
        <v>0</v>
      </c>
    </row>
    <row r="438" spans="1:9" ht="47.25" x14ac:dyDescent="0.2">
      <c r="A438" s="67" t="s">
        <v>121</v>
      </c>
      <c r="B438" s="67" t="s">
        <v>11</v>
      </c>
      <c r="C438" s="66" t="s">
        <v>12</v>
      </c>
      <c r="D438" s="65" t="s">
        <v>539</v>
      </c>
      <c r="E438" s="191">
        <f>'приложение 3'!G796</f>
        <v>786.8</v>
      </c>
      <c r="F438" s="191">
        <f>'приложение 3'!H796</f>
        <v>786.8</v>
      </c>
      <c r="G438" s="191">
        <f>'приложение 3'!I796</f>
        <v>786.8</v>
      </c>
      <c r="H438" s="79">
        <f t="shared" ref="H438" si="188">G438/F438*100</f>
        <v>100</v>
      </c>
      <c r="I438" s="78">
        <f t="shared" ref="I438" si="189">G438-F438</f>
        <v>0</v>
      </c>
    </row>
    <row r="439" spans="1:9" ht="15.75" x14ac:dyDescent="0.2">
      <c r="A439" s="67" t="s">
        <v>121</v>
      </c>
      <c r="B439" s="67" t="s">
        <v>13</v>
      </c>
      <c r="C439" s="66" t="s">
        <v>14</v>
      </c>
      <c r="D439" s="65">
        <v>1836.2</v>
      </c>
      <c r="E439" s="81">
        <f>'приложение 3'!G797</f>
        <v>2758.9</v>
      </c>
      <c r="F439" s="81">
        <f>'приложение 3'!H797</f>
        <v>1475.9</v>
      </c>
      <c r="G439" s="81">
        <f>'приложение 3'!I797</f>
        <v>1475.9</v>
      </c>
      <c r="H439" s="79">
        <f t="shared" si="172"/>
        <v>100</v>
      </c>
      <c r="I439" s="78">
        <f t="shared" si="173"/>
        <v>0</v>
      </c>
    </row>
    <row r="440" spans="1:9" ht="47.25" x14ac:dyDescent="0.25">
      <c r="A440" s="67" t="s">
        <v>162</v>
      </c>
      <c r="B440" s="82"/>
      <c r="C440" s="83" t="s">
        <v>552</v>
      </c>
      <c r="D440" s="65">
        <v>349.7</v>
      </c>
      <c r="E440" s="80">
        <f>E441</f>
        <v>588.5</v>
      </c>
      <c r="F440" s="80">
        <f t="shared" ref="F440:G440" si="190">F441</f>
        <v>294.3</v>
      </c>
      <c r="G440" s="81">
        <f t="shared" si="190"/>
        <v>0</v>
      </c>
      <c r="H440" s="79">
        <f t="shared" si="172"/>
        <v>0</v>
      </c>
      <c r="I440" s="78">
        <f t="shared" si="173"/>
        <v>-294.3</v>
      </c>
    </row>
    <row r="441" spans="1:9" ht="47.25" x14ac:dyDescent="0.2">
      <c r="A441" s="67" t="s">
        <v>162</v>
      </c>
      <c r="B441" s="67" t="s">
        <v>11</v>
      </c>
      <c r="C441" s="66" t="s">
        <v>12</v>
      </c>
      <c r="D441" s="65">
        <v>349.7</v>
      </c>
      <c r="E441" s="80">
        <f>'приложение 3'!G835</f>
        <v>588.5</v>
      </c>
      <c r="F441" s="80">
        <f>'приложение 3'!H835</f>
        <v>294.3</v>
      </c>
      <c r="G441" s="81">
        <f>'приложение 3'!I835</f>
        <v>0</v>
      </c>
      <c r="H441" s="79">
        <f t="shared" si="172"/>
        <v>0</v>
      </c>
      <c r="I441" s="78">
        <f t="shared" si="173"/>
        <v>-294.3</v>
      </c>
    </row>
    <row r="442" spans="1:9" ht="15.75" x14ac:dyDescent="0.2">
      <c r="A442" s="32" t="s">
        <v>579</v>
      </c>
      <c r="B442" s="31"/>
      <c r="C442" s="35" t="s">
        <v>580</v>
      </c>
      <c r="D442" s="65" t="s">
        <v>539</v>
      </c>
      <c r="E442" s="80">
        <f>E443</f>
        <v>665.9</v>
      </c>
      <c r="F442" s="80">
        <f t="shared" ref="F442:G443" si="191">F443</f>
        <v>665.9</v>
      </c>
      <c r="G442" s="81">
        <f t="shared" si="191"/>
        <v>0</v>
      </c>
      <c r="H442" s="79">
        <f t="shared" si="172"/>
        <v>0</v>
      </c>
      <c r="I442" s="78">
        <f t="shared" si="173"/>
        <v>-665.9</v>
      </c>
    </row>
    <row r="443" spans="1:9" ht="47.25" x14ac:dyDescent="0.2">
      <c r="A443" s="32" t="s">
        <v>581</v>
      </c>
      <c r="B443" s="31"/>
      <c r="C443" s="35" t="s">
        <v>582</v>
      </c>
      <c r="D443" s="65" t="s">
        <v>539</v>
      </c>
      <c r="E443" s="80">
        <f>E444</f>
        <v>665.9</v>
      </c>
      <c r="F443" s="80">
        <f t="shared" si="191"/>
        <v>665.9</v>
      </c>
      <c r="G443" s="81">
        <f t="shared" si="191"/>
        <v>0</v>
      </c>
      <c r="H443" s="79">
        <f t="shared" si="172"/>
        <v>0</v>
      </c>
      <c r="I443" s="78">
        <f t="shared" si="173"/>
        <v>-665.9</v>
      </c>
    </row>
    <row r="444" spans="1:9" ht="47.25" x14ac:dyDescent="0.2">
      <c r="A444" s="32" t="s">
        <v>581</v>
      </c>
      <c r="B444" s="31" t="s">
        <v>11</v>
      </c>
      <c r="C444" s="38" t="s">
        <v>12</v>
      </c>
      <c r="D444" s="65" t="s">
        <v>539</v>
      </c>
      <c r="E444" s="80">
        <f>'приложение 3'!G1021</f>
        <v>665.9</v>
      </c>
      <c r="F444" s="80">
        <f>'приложение 3'!H1021</f>
        <v>665.9</v>
      </c>
      <c r="G444" s="81">
        <f>'приложение 3'!I1021</f>
        <v>0</v>
      </c>
      <c r="H444" s="79">
        <f t="shared" si="172"/>
        <v>0</v>
      </c>
      <c r="I444" s="78">
        <f t="shared" si="173"/>
        <v>-665.9</v>
      </c>
    </row>
    <row r="445" spans="1:9" ht="15.75" x14ac:dyDescent="0.25">
      <c r="A445" s="64"/>
      <c r="B445" s="63"/>
      <c r="C445" s="63" t="s">
        <v>0</v>
      </c>
      <c r="D445" s="62">
        <f>D364+D351+D344+D339+D322+D300+D288+D281+D268+D264+D238+D232+D204+D157+D128+D117+D94+D9</f>
        <v>769725.10000000009</v>
      </c>
      <c r="E445" s="62">
        <f>E364+E351+E344+E339+E322+E300+E288+E281+E268+E264+E238+E232+E204+E157+E128+E117+E94+E9</f>
        <v>1112964.3</v>
      </c>
      <c r="F445" s="62">
        <f>F364+F351+F344+F339+F322+F300+F288+F281+F268+F264+F238+F232+F204+F157+F128+F117+F94+F9</f>
        <v>563828.6</v>
      </c>
      <c r="G445" s="62">
        <f>G364+G351+G344+G339+G322+G300+G288+G281+G268+G264+G238+G232+G204+G157+G128+G117+G94+G9</f>
        <v>340171.30000000005</v>
      </c>
      <c r="H445" s="159">
        <f t="shared" si="172"/>
        <v>60.33239534142114</v>
      </c>
      <c r="I445" s="160">
        <f t="shared" si="173"/>
        <v>-223657.29999999993</v>
      </c>
    </row>
    <row r="446" spans="1:9" ht="3" customHeight="1" x14ac:dyDescent="0.2"/>
    <row r="447" spans="1:9" ht="15.75" hidden="1" x14ac:dyDescent="0.2">
      <c r="E447" s="187">
        <v>1112964.3</v>
      </c>
      <c r="F447" s="188">
        <v>563828.6</v>
      </c>
      <c r="G447" s="188">
        <v>340171.3</v>
      </c>
    </row>
    <row r="448" spans="1:9" hidden="1" x14ac:dyDescent="0.2">
      <c r="E448" s="70"/>
      <c r="F448" s="70"/>
      <c r="G448" s="70"/>
    </row>
    <row r="449" spans="5:7" hidden="1" x14ac:dyDescent="0.2"/>
    <row r="450" spans="5:7" hidden="1" x14ac:dyDescent="0.2">
      <c r="E450" s="70">
        <f>E445-E447</f>
        <v>0</v>
      </c>
      <c r="F450" s="70">
        <f t="shared" ref="F450:G450" si="192">F445-F447</f>
        <v>0</v>
      </c>
      <c r="G450" s="70">
        <f t="shared" si="192"/>
        <v>0</v>
      </c>
    </row>
    <row r="451" spans="5:7" hidden="1" x14ac:dyDescent="0.2"/>
  </sheetData>
  <mergeCells count="1">
    <mergeCell ref="A5:I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222"/>
  <sheetViews>
    <sheetView showGridLines="0" tabSelected="1" topLeftCell="B1213" workbookViewId="0">
      <selection activeCell="E1224" sqref="E1224"/>
    </sheetView>
  </sheetViews>
  <sheetFormatPr defaultRowHeight="12.75" customHeight="1" outlineLevelRow="6" x14ac:dyDescent="0.2"/>
  <cols>
    <col min="1" max="1" width="8.7109375" customWidth="1"/>
    <col min="2" max="2" width="9.140625" customWidth="1"/>
    <col min="3" max="3" width="17.140625" customWidth="1"/>
    <col min="4" max="4" width="9" customWidth="1"/>
    <col min="5" max="5" width="39.28515625" customWidth="1"/>
    <col min="6" max="6" width="14" customWidth="1"/>
    <col min="7" max="7" width="13.42578125" customWidth="1"/>
    <col min="8" max="8" width="13.140625" customWidth="1"/>
    <col min="9" max="9" width="11.7109375" customWidth="1"/>
    <col min="10" max="10" width="11.140625" customWidth="1"/>
    <col min="11" max="11" width="11.7109375" customWidth="1"/>
  </cols>
  <sheetData>
    <row r="1" spans="1:11" ht="14.25" customHeight="1" x14ac:dyDescent="0.25">
      <c r="I1" s="13" t="s">
        <v>520</v>
      </c>
    </row>
    <row r="2" spans="1:11" ht="15" customHeight="1" x14ac:dyDescent="0.25">
      <c r="I2" s="14" t="s">
        <v>521</v>
      </c>
    </row>
    <row r="3" spans="1:11" ht="15" customHeight="1" x14ac:dyDescent="0.25">
      <c r="A3" s="15"/>
      <c r="B3" s="15"/>
      <c r="C3" s="15"/>
      <c r="D3" s="15"/>
      <c r="E3" s="15"/>
      <c r="G3" s="15"/>
      <c r="H3" s="16"/>
      <c r="I3" s="14" t="s">
        <v>522</v>
      </c>
    </row>
    <row r="4" spans="1:11" ht="15.6" customHeight="1" x14ac:dyDescent="0.2">
      <c r="A4" s="15"/>
      <c r="B4" s="15"/>
      <c r="C4" s="15"/>
      <c r="D4" s="15"/>
      <c r="E4" s="15"/>
      <c r="F4" s="15"/>
      <c r="G4" s="15"/>
      <c r="H4" s="15"/>
      <c r="I4" s="17" t="s">
        <v>606</v>
      </c>
    </row>
    <row r="5" spans="1:11" ht="14.25" x14ac:dyDescent="0.2">
      <c r="A5" s="193" t="s">
        <v>608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</row>
    <row r="6" spans="1:1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11" ht="88.5" customHeight="1" x14ac:dyDescent="0.2">
      <c r="A7" s="18" t="s">
        <v>488</v>
      </c>
      <c r="B7" s="18" t="s">
        <v>489</v>
      </c>
      <c r="C7" s="18" t="s">
        <v>490</v>
      </c>
      <c r="D7" s="18" t="s">
        <v>491</v>
      </c>
      <c r="E7" s="19" t="s">
        <v>492</v>
      </c>
      <c r="F7" s="20" t="s">
        <v>523</v>
      </c>
      <c r="G7" s="20" t="s">
        <v>524</v>
      </c>
      <c r="H7" s="20" t="s">
        <v>609</v>
      </c>
      <c r="I7" s="20" t="s">
        <v>525</v>
      </c>
      <c r="J7" s="20" t="s">
        <v>610</v>
      </c>
      <c r="K7" s="20" t="s">
        <v>526</v>
      </c>
    </row>
    <row r="8" spans="1:11" ht="20.25" customHeight="1" x14ac:dyDescent="0.2">
      <c r="A8" s="18">
        <v>1</v>
      </c>
      <c r="B8" s="18">
        <v>2</v>
      </c>
      <c r="C8" s="18">
        <v>3</v>
      </c>
      <c r="D8" s="18">
        <v>4</v>
      </c>
      <c r="E8" s="19">
        <v>5</v>
      </c>
      <c r="F8" s="23">
        <v>6</v>
      </c>
      <c r="G8" s="21">
        <v>7</v>
      </c>
      <c r="H8" s="21">
        <v>8</v>
      </c>
      <c r="I8" s="21">
        <v>9</v>
      </c>
      <c r="J8" s="21">
        <v>10</v>
      </c>
      <c r="K8" s="22">
        <v>11</v>
      </c>
    </row>
    <row r="9" spans="1:11" ht="42.75" x14ac:dyDescent="0.2">
      <c r="A9" s="53" t="s">
        <v>537</v>
      </c>
      <c r="B9" s="53"/>
      <c r="C9" s="53"/>
      <c r="D9" s="53"/>
      <c r="E9" s="57" t="s">
        <v>538</v>
      </c>
      <c r="F9" s="58" t="s">
        <v>539</v>
      </c>
      <c r="G9" s="58">
        <f>G10+G23+G116+G148</f>
        <v>413110.59999999992</v>
      </c>
      <c r="H9" s="58">
        <f>H10+H23+H116+H148</f>
        <v>226806.20000000004</v>
      </c>
      <c r="I9" s="58">
        <f>I10+I23+I116+I148</f>
        <v>210209.50000000003</v>
      </c>
      <c r="J9" s="59">
        <f>I9/H9*100</f>
        <v>92.682431079926388</v>
      </c>
      <c r="K9" s="60">
        <f t="shared" ref="K9:K79" si="0">I9-H9</f>
        <v>-16596.700000000012</v>
      </c>
    </row>
    <row r="10" spans="1:11" ht="45" x14ac:dyDescent="0.2">
      <c r="A10" s="46"/>
      <c r="B10" s="46" t="s">
        <v>496</v>
      </c>
      <c r="C10" s="46"/>
      <c r="D10" s="46"/>
      <c r="E10" s="50" t="s">
        <v>497</v>
      </c>
      <c r="F10" s="47" t="s">
        <v>539</v>
      </c>
      <c r="G10" s="47">
        <f>G11+G17</f>
        <v>367.5</v>
      </c>
      <c r="H10" s="47">
        <f>H11+H17</f>
        <v>200</v>
      </c>
      <c r="I10" s="47">
        <f>I11+I17</f>
        <v>118</v>
      </c>
      <c r="J10" s="48">
        <f>I10/H10*100</f>
        <v>59</v>
      </c>
      <c r="K10" s="49">
        <f t="shared" si="0"/>
        <v>-82</v>
      </c>
    </row>
    <row r="11" spans="1:11" ht="20.25" customHeight="1" x14ac:dyDescent="0.2">
      <c r="A11" s="46"/>
      <c r="B11" s="46" t="s">
        <v>134</v>
      </c>
      <c r="C11" s="46"/>
      <c r="D11" s="46"/>
      <c r="E11" s="50" t="s">
        <v>135</v>
      </c>
      <c r="F11" s="47" t="s">
        <v>539</v>
      </c>
      <c r="G11" s="47">
        <f t="shared" ref="G11:I13" si="1">G12</f>
        <v>67.900000000000006</v>
      </c>
      <c r="H11" s="47">
        <f t="shared" si="1"/>
        <v>0</v>
      </c>
      <c r="I11" s="47">
        <f t="shared" si="1"/>
        <v>0</v>
      </c>
      <c r="J11" s="48">
        <v>0</v>
      </c>
      <c r="K11" s="49">
        <f t="shared" si="0"/>
        <v>0</v>
      </c>
    </row>
    <row r="12" spans="1:11" ht="45" x14ac:dyDescent="0.2">
      <c r="A12" s="46"/>
      <c r="B12" s="46" t="s">
        <v>134</v>
      </c>
      <c r="C12" s="46" t="s">
        <v>125</v>
      </c>
      <c r="D12" s="46"/>
      <c r="E12" s="50" t="s">
        <v>126</v>
      </c>
      <c r="F12" s="47" t="s">
        <v>539</v>
      </c>
      <c r="G12" s="47">
        <f t="shared" si="1"/>
        <v>67.900000000000006</v>
      </c>
      <c r="H12" s="47">
        <f t="shared" si="1"/>
        <v>0</v>
      </c>
      <c r="I12" s="47">
        <f t="shared" si="1"/>
        <v>0</v>
      </c>
      <c r="J12" s="48">
        <v>0</v>
      </c>
      <c r="K12" s="49">
        <f t="shared" si="0"/>
        <v>0</v>
      </c>
    </row>
    <row r="13" spans="1:11" ht="50.25" customHeight="1" x14ac:dyDescent="0.2">
      <c r="A13" s="46"/>
      <c r="B13" s="46" t="s">
        <v>134</v>
      </c>
      <c r="C13" s="46" t="s">
        <v>136</v>
      </c>
      <c r="D13" s="46"/>
      <c r="E13" s="51" t="s">
        <v>137</v>
      </c>
      <c r="F13" s="47" t="s">
        <v>539</v>
      </c>
      <c r="G13" s="47">
        <f t="shared" si="1"/>
        <v>67.900000000000006</v>
      </c>
      <c r="H13" s="47">
        <f t="shared" si="1"/>
        <v>0</v>
      </c>
      <c r="I13" s="47">
        <f t="shared" si="1"/>
        <v>0</v>
      </c>
      <c r="J13" s="48">
        <v>0</v>
      </c>
      <c r="K13" s="49">
        <f t="shared" si="0"/>
        <v>0</v>
      </c>
    </row>
    <row r="14" spans="1:11" ht="45" x14ac:dyDescent="0.2">
      <c r="A14" s="46"/>
      <c r="B14" s="46" t="s">
        <v>134</v>
      </c>
      <c r="C14" s="46" t="s">
        <v>138</v>
      </c>
      <c r="D14" s="46"/>
      <c r="E14" s="50" t="s">
        <v>139</v>
      </c>
      <c r="F14" s="47" t="s">
        <v>539</v>
      </c>
      <c r="G14" s="47">
        <f>G15</f>
        <v>67.900000000000006</v>
      </c>
      <c r="H14" s="47">
        <f>H15</f>
        <v>0</v>
      </c>
      <c r="I14" s="47">
        <f>I15</f>
        <v>0</v>
      </c>
      <c r="J14" s="48">
        <v>0</v>
      </c>
      <c r="K14" s="49">
        <f t="shared" si="0"/>
        <v>0</v>
      </c>
    </row>
    <row r="15" spans="1:11" ht="30" x14ac:dyDescent="0.2">
      <c r="A15" s="46"/>
      <c r="B15" s="46" t="s">
        <v>134</v>
      </c>
      <c r="C15" s="46" t="s">
        <v>421</v>
      </c>
      <c r="D15" s="46"/>
      <c r="E15" s="45" t="s">
        <v>422</v>
      </c>
      <c r="F15" s="47" t="s">
        <v>539</v>
      </c>
      <c r="G15" s="47">
        <f>G16</f>
        <v>67.900000000000006</v>
      </c>
      <c r="H15" s="47">
        <f t="shared" ref="H15:I15" si="2">H16</f>
        <v>0</v>
      </c>
      <c r="I15" s="47">
        <f t="shared" si="2"/>
        <v>0</v>
      </c>
      <c r="J15" s="48">
        <v>0</v>
      </c>
      <c r="K15" s="49">
        <f t="shared" si="0"/>
        <v>0</v>
      </c>
    </row>
    <row r="16" spans="1:11" ht="45" x14ac:dyDescent="0.2">
      <c r="A16" s="46"/>
      <c r="B16" s="46" t="s">
        <v>134</v>
      </c>
      <c r="C16" s="115" t="s">
        <v>421</v>
      </c>
      <c r="D16" s="46" t="s">
        <v>80</v>
      </c>
      <c r="E16" s="51" t="s">
        <v>81</v>
      </c>
      <c r="F16" s="47" t="s">
        <v>539</v>
      </c>
      <c r="G16" s="49">
        <v>67.900000000000006</v>
      </c>
      <c r="H16" s="49">
        <v>0</v>
      </c>
      <c r="I16" s="49">
        <v>0</v>
      </c>
      <c r="J16" s="48">
        <v>0</v>
      </c>
      <c r="K16" s="49">
        <f t="shared" si="0"/>
        <v>0</v>
      </c>
    </row>
    <row r="17" spans="1:11" ht="45" x14ac:dyDescent="0.2">
      <c r="A17" s="46"/>
      <c r="B17" s="46" t="s">
        <v>142</v>
      </c>
      <c r="C17" s="115"/>
      <c r="D17" s="46"/>
      <c r="E17" s="51" t="s">
        <v>143</v>
      </c>
      <c r="F17" s="47" t="s">
        <v>539</v>
      </c>
      <c r="G17" s="49">
        <f>G18</f>
        <v>299.60000000000002</v>
      </c>
      <c r="H17" s="49">
        <f>H18</f>
        <v>200</v>
      </c>
      <c r="I17" s="49">
        <f>I18</f>
        <v>118</v>
      </c>
      <c r="J17" s="48">
        <f t="shared" ref="J17:J22" si="3">I17/H17*100</f>
        <v>59</v>
      </c>
      <c r="K17" s="49">
        <f t="shared" si="0"/>
        <v>-82</v>
      </c>
    </row>
    <row r="18" spans="1:11" ht="45" x14ac:dyDescent="0.2">
      <c r="A18" s="46"/>
      <c r="B18" s="46" t="s">
        <v>142</v>
      </c>
      <c r="C18" s="115" t="s">
        <v>125</v>
      </c>
      <c r="D18" s="46"/>
      <c r="E18" s="50" t="s">
        <v>126</v>
      </c>
      <c r="F18" s="47" t="s">
        <v>539</v>
      </c>
      <c r="G18" s="47">
        <f>G19</f>
        <v>299.60000000000002</v>
      </c>
      <c r="H18" s="47">
        <f t="shared" ref="H18:I18" si="4">H19</f>
        <v>200</v>
      </c>
      <c r="I18" s="47">
        <f t="shared" si="4"/>
        <v>118</v>
      </c>
      <c r="J18" s="48">
        <f t="shared" si="3"/>
        <v>59</v>
      </c>
      <c r="K18" s="49">
        <f t="shared" si="0"/>
        <v>-82</v>
      </c>
    </row>
    <row r="19" spans="1:11" ht="60" x14ac:dyDescent="0.2">
      <c r="A19" s="46"/>
      <c r="B19" s="46" t="s">
        <v>142</v>
      </c>
      <c r="C19" s="115" t="s">
        <v>127</v>
      </c>
      <c r="D19" s="46"/>
      <c r="E19" s="50" t="s">
        <v>495</v>
      </c>
      <c r="F19" s="47" t="s">
        <v>539</v>
      </c>
      <c r="G19" s="49">
        <f t="shared" ref="G19:I21" si="5">G20</f>
        <v>299.60000000000002</v>
      </c>
      <c r="H19" s="49">
        <f t="shared" si="5"/>
        <v>200</v>
      </c>
      <c r="I19" s="49">
        <f t="shared" si="5"/>
        <v>118</v>
      </c>
      <c r="J19" s="48">
        <f t="shared" si="3"/>
        <v>59</v>
      </c>
      <c r="K19" s="49">
        <f t="shared" si="0"/>
        <v>-82</v>
      </c>
    </row>
    <row r="20" spans="1:11" ht="75" x14ac:dyDescent="0.2">
      <c r="A20" s="46"/>
      <c r="B20" s="46" t="s">
        <v>142</v>
      </c>
      <c r="C20" s="115" t="s">
        <v>144</v>
      </c>
      <c r="D20" s="46"/>
      <c r="E20" s="50" t="s">
        <v>145</v>
      </c>
      <c r="F20" s="47" t="s">
        <v>539</v>
      </c>
      <c r="G20" s="47">
        <f t="shared" si="5"/>
        <v>299.60000000000002</v>
      </c>
      <c r="H20" s="47">
        <f t="shared" si="5"/>
        <v>200</v>
      </c>
      <c r="I20" s="47">
        <f t="shared" si="5"/>
        <v>118</v>
      </c>
      <c r="J20" s="48">
        <f t="shared" si="3"/>
        <v>59</v>
      </c>
      <c r="K20" s="49">
        <f t="shared" si="0"/>
        <v>-82</v>
      </c>
    </row>
    <row r="21" spans="1:11" ht="90" x14ac:dyDescent="0.2">
      <c r="A21" s="46"/>
      <c r="B21" s="46" t="s">
        <v>142</v>
      </c>
      <c r="C21" s="115" t="s">
        <v>423</v>
      </c>
      <c r="D21" s="46"/>
      <c r="E21" s="51" t="s">
        <v>424</v>
      </c>
      <c r="F21" s="47" t="s">
        <v>539</v>
      </c>
      <c r="G21" s="49">
        <f t="shared" si="5"/>
        <v>299.60000000000002</v>
      </c>
      <c r="H21" s="49">
        <f t="shared" si="5"/>
        <v>200</v>
      </c>
      <c r="I21" s="49">
        <f t="shared" si="5"/>
        <v>118</v>
      </c>
      <c r="J21" s="48">
        <f t="shared" si="3"/>
        <v>59</v>
      </c>
      <c r="K21" s="49">
        <f t="shared" si="0"/>
        <v>-82</v>
      </c>
    </row>
    <row r="22" spans="1:11" ht="45" x14ac:dyDescent="0.2">
      <c r="A22" s="46"/>
      <c r="B22" s="46" t="s">
        <v>142</v>
      </c>
      <c r="C22" s="46" t="s">
        <v>423</v>
      </c>
      <c r="D22" s="115">
        <v>600</v>
      </c>
      <c r="E22" s="51" t="s">
        <v>81</v>
      </c>
      <c r="F22" s="47" t="s">
        <v>539</v>
      </c>
      <c r="G22" s="47">
        <v>299.60000000000002</v>
      </c>
      <c r="H22" s="47">
        <v>200</v>
      </c>
      <c r="I22" s="47">
        <v>118</v>
      </c>
      <c r="J22" s="48">
        <f t="shared" si="3"/>
        <v>59</v>
      </c>
      <c r="K22" s="49">
        <f t="shared" si="0"/>
        <v>-82</v>
      </c>
    </row>
    <row r="23" spans="1:11" ht="15.75" x14ac:dyDescent="0.2">
      <c r="A23" s="46"/>
      <c r="B23" s="46" t="s">
        <v>504</v>
      </c>
      <c r="C23" s="46"/>
      <c r="D23" s="46"/>
      <c r="E23" s="51" t="s">
        <v>505</v>
      </c>
      <c r="F23" s="47" t="s">
        <v>539</v>
      </c>
      <c r="G23" s="47">
        <f>G24+G46+G73+G85+G96</f>
        <v>381516.39999999997</v>
      </c>
      <c r="H23" s="47">
        <f>H24+H46+H73+H85+H96</f>
        <v>207809.60000000003</v>
      </c>
      <c r="I23" s="47">
        <f>I24+I46+I73+I85+I96</f>
        <v>192414.90000000002</v>
      </c>
      <c r="J23" s="48">
        <f t="shared" ref="J23:J49" si="6">I23/H23*100</f>
        <v>92.591920681238975</v>
      </c>
      <c r="K23" s="49">
        <f t="shared" si="0"/>
        <v>-15394.700000000012</v>
      </c>
    </row>
    <row r="24" spans="1:11" ht="15.75" x14ac:dyDescent="0.2">
      <c r="A24" s="46"/>
      <c r="B24" s="46" t="s">
        <v>425</v>
      </c>
      <c r="C24" s="46"/>
      <c r="D24" s="46"/>
      <c r="E24" s="50" t="s">
        <v>426</v>
      </c>
      <c r="F24" s="47" t="s">
        <v>539</v>
      </c>
      <c r="G24" s="47">
        <f>G25+G43</f>
        <v>154641</v>
      </c>
      <c r="H24" s="47">
        <f>H25+H43</f>
        <v>78448.400000000009</v>
      </c>
      <c r="I24" s="47">
        <f>I25+I43</f>
        <v>77659.500000000015</v>
      </c>
      <c r="J24" s="48">
        <f t="shared" si="6"/>
        <v>98.994370822094538</v>
      </c>
      <c r="K24" s="49">
        <f t="shared" si="0"/>
        <v>-788.89999999999418</v>
      </c>
    </row>
    <row r="25" spans="1:11" ht="45" x14ac:dyDescent="0.2">
      <c r="A25" s="46"/>
      <c r="B25" s="46" t="s">
        <v>425</v>
      </c>
      <c r="C25" s="115" t="s">
        <v>427</v>
      </c>
      <c r="D25" s="46"/>
      <c r="E25" s="51" t="s">
        <v>428</v>
      </c>
      <c r="F25" s="47" t="s">
        <v>539</v>
      </c>
      <c r="G25" s="47">
        <f t="shared" ref="G25:I26" si="7">G26</f>
        <v>147705.4</v>
      </c>
      <c r="H25" s="47">
        <f t="shared" si="7"/>
        <v>73238.200000000012</v>
      </c>
      <c r="I25" s="47">
        <f t="shared" si="7"/>
        <v>73154.500000000015</v>
      </c>
      <c r="J25" s="48">
        <f t="shared" si="6"/>
        <v>99.88571537804043</v>
      </c>
      <c r="K25" s="49">
        <f t="shared" si="0"/>
        <v>-83.69999999999709</v>
      </c>
    </row>
    <row r="26" spans="1:11" ht="60" x14ac:dyDescent="0.25">
      <c r="A26" s="116"/>
      <c r="B26" s="46" t="s">
        <v>425</v>
      </c>
      <c r="C26" s="115" t="s">
        <v>429</v>
      </c>
      <c r="D26" s="46"/>
      <c r="E26" s="51" t="s">
        <v>430</v>
      </c>
      <c r="F26" s="47" t="s">
        <v>539</v>
      </c>
      <c r="G26" s="47">
        <f t="shared" si="7"/>
        <v>147705.4</v>
      </c>
      <c r="H26" s="47">
        <f t="shared" si="7"/>
        <v>73238.200000000012</v>
      </c>
      <c r="I26" s="47">
        <f t="shared" si="7"/>
        <v>73154.500000000015</v>
      </c>
      <c r="J26" s="48">
        <f t="shared" si="6"/>
        <v>99.88571537804043</v>
      </c>
      <c r="K26" s="49">
        <f t="shared" si="0"/>
        <v>-83.69999999999709</v>
      </c>
    </row>
    <row r="27" spans="1:11" ht="45" x14ac:dyDescent="0.25">
      <c r="A27" s="116"/>
      <c r="B27" s="46" t="s">
        <v>425</v>
      </c>
      <c r="C27" s="115" t="s">
        <v>431</v>
      </c>
      <c r="D27" s="46"/>
      <c r="E27" s="51" t="s">
        <v>105</v>
      </c>
      <c r="F27" s="47" t="s">
        <v>539</v>
      </c>
      <c r="G27" s="47">
        <f>G28+G30+G38+G33+G35+G37+G42</f>
        <v>147705.4</v>
      </c>
      <c r="H27" s="47">
        <f t="shared" ref="H27:I27" si="8">H28+H30+H38+H33+H35+H37+H42</f>
        <v>73238.200000000012</v>
      </c>
      <c r="I27" s="47">
        <f t="shared" si="8"/>
        <v>73154.500000000015</v>
      </c>
      <c r="J27" s="48">
        <f t="shared" si="6"/>
        <v>99.88571537804043</v>
      </c>
      <c r="K27" s="49">
        <f t="shared" si="0"/>
        <v>-83.69999999999709</v>
      </c>
    </row>
    <row r="28" spans="1:11" ht="30" x14ac:dyDescent="0.25">
      <c r="A28" s="116"/>
      <c r="B28" s="46" t="s">
        <v>425</v>
      </c>
      <c r="C28" s="115" t="s">
        <v>432</v>
      </c>
      <c r="D28" s="46"/>
      <c r="E28" s="51" t="s">
        <v>433</v>
      </c>
      <c r="F28" s="47" t="s">
        <v>539</v>
      </c>
      <c r="G28" s="47">
        <f>G29</f>
        <v>29897.200000000001</v>
      </c>
      <c r="H28" s="47">
        <f>H29</f>
        <v>14887.6</v>
      </c>
      <c r="I28" s="47">
        <f>I29</f>
        <v>14887.6</v>
      </c>
      <c r="J28" s="48">
        <f t="shared" si="6"/>
        <v>100</v>
      </c>
      <c r="K28" s="49">
        <f t="shared" si="0"/>
        <v>0</v>
      </c>
    </row>
    <row r="29" spans="1:11" ht="45" x14ac:dyDescent="0.25">
      <c r="A29" s="116"/>
      <c r="B29" s="46" t="s">
        <v>425</v>
      </c>
      <c r="C29" s="46" t="s">
        <v>432</v>
      </c>
      <c r="D29" s="46" t="s">
        <v>80</v>
      </c>
      <c r="E29" s="45" t="s">
        <v>81</v>
      </c>
      <c r="F29" s="47" t="s">
        <v>539</v>
      </c>
      <c r="G29" s="47">
        <v>29897.200000000001</v>
      </c>
      <c r="H29" s="47">
        <v>14887.6</v>
      </c>
      <c r="I29" s="47">
        <v>14887.6</v>
      </c>
      <c r="J29" s="48">
        <f t="shared" si="6"/>
        <v>100</v>
      </c>
      <c r="K29" s="49">
        <f t="shared" si="0"/>
        <v>0</v>
      </c>
    </row>
    <row r="30" spans="1:11" ht="75" x14ac:dyDescent="0.25">
      <c r="A30" s="116"/>
      <c r="B30" s="46" t="s">
        <v>425</v>
      </c>
      <c r="C30" s="115" t="s">
        <v>434</v>
      </c>
      <c r="D30" s="46"/>
      <c r="E30" s="51" t="s">
        <v>435</v>
      </c>
      <c r="F30" s="47" t="s">
        <v>539</v>
      </c>
      <c r="G30" s="47">
        <f>G31</f>
        <v>997</v>
      </c>
      <c r="H30" s="47">
        <f>H31</f>
        <v>390.5</v>
      </c>
      <c r="I30" s="47">
        <f>I31</f>
        <v>390.5</v>
      </c>
      <c r="J30" s="48">
        <f t="shared" si="6"/>
        <v>100</v>
      </c>
      <c r="K30" s="49">
        <f t="shared" si="0"/>
        <v>0</v>
      </c>
    </row>
    <row r="31" spans="1:11" ht="45" x14ac:dyDescent="0.25">
      <c r="A31" s="116"/>
      <c r="B31" s="46" t="s">
        <v>425</v>
      </c>
      <c r="C31" s="115" t="s">
        <v>434</v>
      </c>
      <c r="D31" s="46" t="s">
        <v>80</v>
      </c>
      <c r="E31" s="51" t="s">
        <v>81</v>
      </c>
      <c r="F31" s="47" t="s">
        <v>539</v>
      </c>
      <c r="G31" s="49">
        <v>997</v>
      </c>
      <c r="H31" s="49">
        <v>390.5</v>
      </c>
      <c r="I31" s="49">
        <v>390.5</v>
      </c>
      <c r="J31" s="48">
        <f t="shared" si="6"/>
        <v>100</v>
      </c>
      <c r="K31" s="49">
        <f t="shared" si="0"/>
        <v>0</v>
      </c>
    </row>
    <row r="32" spans="1:11" ht="45" x14ac:dyDescent="0.25">
      <c r="A32" s="164"/>
      <c r="B32" s="144" t="s">
        <v>613</v>
      </c>
      <c r="C32" s="165" t="s">
        <v>614</v>
      </c>
      <c r="D32" s="144"/>
      <c r="E32" s="166" t="s">
        <v>616</v>
      </c>
      <c r="F32" s="24" t="s">
        <v>539</v>
      </c>
      <c r="G32" s="167">
        <f>G33</f>
        <v>82</v>
      </c>
      <c r="H32" s="167">
        <f t="shared" ref="H32:I32" si="9">H33</f>
        <v>82</v>
      </c>
      <c r="I32" s="167">
        <f t="shared" si="9"/>
        <v>0</v>
      </c>
      <c r="J32" s="48">
        <f t="shared" si="6"/>
        <v>0</v>
      </c>
      <c r="K32" s="49">
        <f t="shared" si="0"/>
        <v>-82</v>
      </c>
    </row>
    <row r="33" spans="1:11" ht="45" x14ac:dyDescent="0.25">
      <c r="A33" s="164"/>
      <c r="B33" s="144" t="s">
        <v>613</v>
      </c>
      <c r="C33" s="165" t="s">
        <v>614</v>
      </c>
      <c r="D33" s="144" t="s">
        <v>80</v>
      </c>
      <c r="E33" s="51" t="s">
        <v>81</v>
      </c>
      <c r="F33" s="24" t="s">
        <v>539</v>
      </c>
      <c r="G33" s="167">
        <v>82</v>
      </c>
      <c r="H33" s="167">
        <v>82</v>
      </c>
      <c r="I33" s="49">
        <v>0</v>
      </c>
      <c r="J33" s="48">
        <f t="shared" si="6"/>
        <v>0</v>
      </c>
      <c r="K33" s="49">
        <f t="shared" si="0"/>
        <v>-82</v>
      </c>
    </row>
    <row r="34" spans="1:11" ht="45" x14ac:dyDescent="0.25">
      <c r="A34" s="164"/>
      <c r="B34" s="144" t="s">
        <v>613</v>
      </c>
      <c r="C34" s="165" t="s">
        <v>615</v>
      </c>
      <c r="D34" s="144"/>
      <c r="E34" s="166" t="s">
        <v>616</v>
      </c>
      <c r="F34" s="24" t="s">
        <v>539</v>
      </c>
      <c r="G34" s="167">
        <f>G35</f>
        <v>1132</v>
      </c>
      <c r="H34" s="167">
        <f t="shared" ref="H34:I34" si="10">H35</f>
        <v>1132</v>
      </c>
      <c r="I34" s="167">
        <f t="shared" si="10"/>
        <v>1132</v>
      </c>
      <c r="J34" s="48">
        <f t="shared" si="6"/>
        <v>100</v>
      </c>
      <c r="K34" s="49">
        <f t="shared" si="0"/>
        <v>0</v>
      </c>
    </row>
    <row r="35" spans="1:11" ht="45" x14ac:dyDescent="0.25">
      <c r="A35" s="164"/>
      <c r="B35" s="144" t="s">
        <v>613</v>
      </c>
      <c r="C35" s="165" t="s">
        <v>615</v>
      </c>
      <c r="D35" s="144" t="s">
        <v>80</v>
      </c>
      <c r="E35" s="51" t="s">
        <v>81</v>
      </c>
      <c r="F35" s="24" t="s">
        <v>539</v>
      </c>
      <c r="G35" s="167">
        <v>1132</v>
      </c>
      <c r="H35" s="167">
        <v>1132</v>
      </c>
      <c r="I35" s="167">
        <v>1132</v>
      </c>
      <c r="J35" s="168">
        <f t="shared" si="6"/>
        <v>100</v>
      </c>
      <c r="K35" s="49">
        <f t="shared" si="0"/>
        <v>0</v>
      </c>
    </row>
    <row r="36" spans="1:11" ht="75" x14ac:dyDescent="0.25">
      <c r="A36" s="164"/>
      <c r="B36" s="144" t="s">
        <v>613</v>
      </c>
      <c r="C36" s="165" t="s">
        <v>617</v>
      </c>
      <c r="D36" s="144"/>
      <c r="E36" s="166" t="s">
        <v>618</v>
      </c>
      <c r="F36" s="24" t="s">
        <v>539</v>
      </c>
      <c r="G36" s="167">
        <f>G37</f>
        <v>174.6</v>
      </c>
      <c r="H36" s="167">
        <f t="shared" ref="H36:I36" si="11">H37</f>
        <v>174.6</v>
      </c>
      <c r="I36" s="167">
        <f t="shared" si="11"/>
        <v>174.6</v>
      </c>
      <c r="J36" s="168">
        <f t="shared" si="6"/>
        <v>100</v>
      </c>
      <c r="K36" s="49">
        <f t="shared" si="0"/>
        <v>0</v>
      </c>
    </row>
    <row r="37" spans="1:11" ht="45" x14ac:dyDescent="0.25">
      <c r="A37" s="164"/>
      <c r="B37" s="144" t="s">
        <v>613</v>
      </c>
      <c r="C37" s="165" t="s">
        <v>617</v>
      </c>
      <c r="D37" s="144" t="s">
        <v>80</v>
      </c>
      <c r="E37" s="51" t="s">
        <v>81</v>
      </c>
      <c r="F37" s="24" t="s">
        <v>539</v>
      </c>
      <c r="G37" s="167">
        <v>174.6</v>
      </c>
      <c r="H37" s="167">
        <v>174.6</v>
      </c>
      <c r="I37" s="167">
        <v>174.6</v>
      </c>
      <c r="J37" s="168">
        <f t="shared" si="6"/>
        <v>100</v>
      </c>
      <c r="K37" s="167">
        <f t="shared" si="0"/>
        <v>0</v>
      </c>
    </row>
    <row r="38" spans="1:11" ht="45" x14ac:dyDescent="0.25">
      <c r="A38" s="116"/>
      <c r="B38" s="46" t="s">
        <v>425</v>
      </c>
      <c r="C38" s="115" t="s">
        <v>436</v>
      </c>
      <c r="D38" s="46"/>
      <c r="E38" s="51" t="s">
        <v>437</v>
      </c>
      <c r="F38" s="47" t="s">
        <v>539</v>
      </c>
      <c r="G38" s="49">
        <f>G39+F40:G40</f>
        <v>114902.59999999999</v>
      </c>
      <c r="H38" s="49">
        <f>H39+G40:H40</f>
        <v>56571.5</v>
      </c>
      <c r="I38" s="49">
        <f>I39+H40:I40</f>
        <v>56569.8</v>
      </c>
      <c r="J38" s="48">
        <f t="shared" si="6"/>
        <v>99.996994953289203</v>
      </c>
      <c r="K38" s="49">
        <f t="shared" si="0"/>
        <v>-1.6999999999970896</v>
      </c>
    </row>
    <row r="39" spans="1:11" ht="90" x14ac:dyDescent="0.25">
      <c r="A39" s="116"/>
      <c r="B39" s="46" t="s">
        <v>425</v>
      </c>
      <c r="C39" s="115" t="s">
        <v>436</v>
      </c>
      <c r="D39" s="46" t="s">
        <v>9</v>
      </c>
      <c r="E39" s="51" t="s">
        <v>10</v>
      </c>
      <c r="F39" s="47" t="s">
        <v>539</v>
      </c>
      <c r="G39" s="47">
        <v>22.2</v>
      </c>
      <c r="H39" s="47">
        <v>13</v>
      </c>
      <c r="I39" s="47">
        <v>11.3</v>
      </c>
      <c r="J39" s="48">
        <f t="shared" si="6"/>
        <v>86.92307692307692</v>
      </c>
      <c r="K39" s="49">
        <f t="shared" si="0"/>
        <v>-1.6999999999999993</v>
      </c>
    </row>
    <row r="40" spans="1:11" ht="45" x14ac:dyDescent="0.25">
      <c r="A40" s="116"/>
      <c r="B40" s="46" t="s">
        <v>425</v>
      </c>
      <c r="C40" s="115" t="s">
        <v>436</v>
      </c>
      <c r="D40" s="46" t="s">
        <v>80</v>
      </c>
      <c r="E40" s="51" t="s">
        <v>81</v>
      </c>
      <c r="F40" s="47" t="s">
        <v>539</v>
      </c>
      <c r="G40" s="49">
        <v>114880.4</v>
      </c>
      <c r="H40" s="49">
        <v>56558.5</v>
      </c>
      <c r="I40" s="49">
        <v>56558.5</v>
      </c>
      <c r="J40" s="48">
        <f t="shared" si="6"/>
        <v>100</v>
      </c>
      <c r="K40" s="49">
        <f t="shared" si="0"/>
        <v>0</v>
      </c>
    </row>
    <row r="41" spans="1:11" ht="105" x14ac:dyDescent="0.25">
      <c r="A41" s="164"/>
      <c r="B41" s="144" t="s">
        <v>613</v>
      </c>
      <c r="C41" s="165" t="s">
        <v>620</v>
      </c>
      <c r="D41" s="144"/>
      <c r="E41" s="166" t="s">
        <v>623</v>
      </c>
      <c r="F41" s="24" t="s">
        <v>539</v>
      </c>
      <c r="G41" s="167">
        <f>G42</f>
        <v>520</v>
      </c>
      <c r="H41" s="167">
        <f t="shared" ref="H41:I41" si="12">H42</f>
        <v>0</v>
      </c>
      <c r="I41" s="167">
        <f t="shared" si="12"/>
        <v>0</v>
      </c>
      <c r="J41" s="48">
        <v>0</v>
      </c>
      <c r="K41" s="49">
        <f t="shared" si="0"/>
        <v>0</v>
      </c>
    </row>
    <row r="42" spans="1:11" ht="45" x14ac:dyDescent="0.25">
      <c r="A42" s="164"/>
      <c r="B42" s="144" t="s">
        <v>619</v>
      </c>
      <c r="C42" s="165" t="s">
        <v>620</v>
      </c>
      <c r="D42" s="144" t="s">
        <v>80</v>
      </c>
      <c r="E42" s="51" t="s">
        <v>81</v>
      </c>
      <c r="F42" s="24" t="s">
        <v>539</v>
      </c>
      <c r="G42" s="167">
        <v>520</v>
      </c>
      <c r="H42" s="167">
        <v>0</v>
      </c>
      <c r="I42" s="167">
        <v>0</v>
      </c>
      <c r="J42" s="48">
        <v>0</v>
      </c>
      <c r="K42" s="167">
        <f t="shared" si="0"/>
        <v>0</v>
      </c>
    </row>
    <row r="43" spans="1:11" ht="90" x14ac:dyDescent="0.25">
      <c r="A43" s="116"/>
      <c r="B43" s="46" t="s">
        <v>425</v>
      </c>
      <c r="C43" s="115" t="s">
        <v>113</v>
      </c>
      <c r="D43" s="46"/>
      <c r="E43" s="51" t="s">
        <v>114</v>
      </c>
      <c r="F43" s="47" t="s">
        <v>539</v>
      </c>
      <c r="G43" s="49">
        <f t="shared" ref="G43:I44" si="13">G44</f>
        <v>6935.6</v>
      </c>
      <c r="H43" s="49">
        <f t="shared" si="13"/>
        <v>5210.2</v>
      </c>
      <c r="I43" s="49">
        <f t="shared" si="13"/>
        <v>4505</v>
      </c>
      <c r="J43" s="48">
        <f t="shared" si="6"/>
        <v>86.465010940079083</v>
      </c>
      <c r="K43" s="49">
        <f t="shared" si="0"/>
        <v>-705.19999999999982</v>
      </c>
    </row>
    <row r="44" spans="1:11" ht="75" x14ac:dyDescent="0.25">
      <c r="A44" s="116"/>
      <c r="B44" s="115" t="s">
        <v>425</v>
      </c>
      <c r="C44" s="115" t="s">
        <v>115</v>
      </c>
      <c r="D44" s="46"/>
      <c r="E44" s="50" t="s">
        <v>116</v>
      </c>
      <c r="F44" s="47" t="s">
        <v>539</v>
      </c>
      <c r="G44" s="49">
        <f t="shared" si="13"/>
        <v>6935.6</v>
      </c>
      <c r="H44" s="49">
        <f t="shared" si="13"/>
        <v>5210.2</v>
      </c>
      <c r="I44" s="49">
        <f t="shared" si="13"/>
        <v>4505</v>
      </c>
      <c r="J44" s="48">
        <f t="shared" si="6"/>
        <v>86.465010940079083</v>
      </c>
      <c r="K44" s="49">
        <f t="shared" si="0"/>
        <v>-705.19999999999982</v>
      </c>
    </row>
    <row r="45" spans="1:11" ht="45" x14ac:dyDescent="0.25">
      <c r="A45" s="116"/>
      <c r="B45" s="115" t="s">
        <v>425</v>
      </c>
      <c r="C45" s="46" t="s">
        <v>115</v>
      </c>
      <c r="D45" s="115">
        <v>600</v>
      </c>
      <c r="E45" s="51" t="s">
        <v>81</v>
      </c>
      <c r="F45" s="47" t="s">
        <v>539</v>
      </c>
      <c r="G45" s="47">
        <v>6935.6</v>
      </c>
      <c r="H45" s="47">
        <v>5210.2</v>
      </c>
      <c r="I45" s="47">
        <v>4505</v>
      </c>
      <c r="J45" s="48">
        <f t="shared" si="6"/>
        <v>86.465010940079083</v>
      </c>
      <c r="K45" s="49">
        <f t="shared" si="0"/>
        <v>-705.19999999999982</v>
      </c>
    </row>
    <row r="46" spans="1:11" ht="15.75" x14ac:dyDescent="0.25">
      <c r="A46" s="116"/>
      <c r="B46" s="115" t="s">
        <v>438</v>
      </c>
      <c r="C46" s="46"/>
      <c r="D46" s="46"/>
      <c r="E46" s="51" t="s">
        <v>439</v>
      </c>
      <c r="F46" s="47" t="s">
        <v>539</v>
      </c>
      <c r="G46" s="47">
        <f>G47+G65+G70</f>
        <v>178688.8</v>
      </c>
      <c r="H46" s="47">
        <f>H47+H65+H70</f>
        <v>103695.2</v>
      </c>
      <c r="I46" s="47">
        <f>I47+I65+I70</f>
        <v>96060.6</v>
      </c>
      <c r="J46" s="48">
        <f t="shared" si="6"/>
        <v>92.637460557480011</v>
      </c>
      <c r="K46" s="49">
        <f t="shared" si="0"/>
        <v>-7634.5999999999913</v>
      </c>
    </row>
    <row r="47" spans="1:11" ht="45" x14ac:dyDescent="0.25">
      <c r="A47" s="116"/>
      <c r="B47" s="115" t="s">
        <v>438</v>
      </c>
      <c r="C47" s="46" t="s">
        <v>427</v>
      </c>
      <c r="D47" s="46"/>
      <c r="E47" s="51" t="s">
        <v>428</v>
      </c>
      <c r="F47" s="47" t="s">
        <v>539</v>
      </c>
      <c r="G47" s="49">
        <f t="shared" ref="G47:I48" si="14">G48</f>
        <v>174006.19999999998</v>
      </c>
      <c r="H47" s="49">
        <f t="shared" si="14"/>
        <v>99012.6</v>
      </c>
      <c r="I47" s="49">
        <f t="shared" si="14"/>
        <v>96060.6</v>
      </c>
      <c r="J47" s="48">
        <f t="shared" si="6"/>
        <v>97.01856127401966</v>
      </c>
      <c r="K47" s="49">
        <f t="shared" si="0"/>
        <v>-2952</v>
      </c>
    </row>
    <row r="48" spans="1:11" ht="75" x14ac:dyDescent="0.25">
      <c r="A48" s="116"/>
      <c r="B48" s="115" t="s">
        <v>438</v>
      </c>
      <c r="C48" s="46" t="s">
        <v>440</v>
      </c>
      <c r="D48" s="46"/>
      <c r="E48" s="50" t="s">
        <v>441</v>
      </c>
      <c r="F48" s="47" t="s">
        <v>539</v>
      </c>
      <c r="G48" s="49">
        <f t="shared" si="14"/>
        <v>174006.19999999998</v>
      </c>
      <c r="H48" s="49">
        <f t="shared" si="14"/>
        <v>99012.6</v>
      </c>
      <c r="I48" s="49">
        <f t="shared" si="14"/>
        <v>96060.6</v>
      </c>
      <c r="J48" s="48">
        <f t="shared" si="6"/>
        <v>97.01856127401966</v>
      </c>
      <c r="K48" s="49">
        <f t="shared" si="0"/>
        <v>-2952</v>
      </c>
    </row>
    <row r="49" spans="1:11" ht="45" x14ac:dyDescent="0.25">
      <c r="A49" s="116"/>
      <c r="B49" s="46" t="s">
        <v>438</v>
      </c>
      <c r="C49" s="46" t="s">
        <v>442</v>
      </c>
      <c r="D49" s="46"/>
      <c r="E49" s="50" t="s">
        <v>105</v>
      </c>
      <c r="F49" s="47" t="s">
        <v>539</v>
      </c>
      <c r="G49" s="47">
        <f>G50+G52+G57+G61+G54</f>
        <v>174006.19999999998</v>
      </c>
      <c r="H49" s="47">
        <f t="shared" ref="H49:I49" si="15">H50+H52+H57+H61+H54</f>
        <v>99012.6</v>
      </c>
      <c r="I49" s="47">
        <f t="shared" si="15"/>
        <v>96060.6</v>
      </c>
      <c r="J49" s="48">
        <f t="shared" si="6"/>
        <v>97.01856127401966</v>
      </c>
      <c r="K49" s="49">
        <f t="shared" si="0"/>
        <v>-2952</v>
      </c>
    </row>
    <row r="50" spans="1:11" ht="45" x14ac:dyDescent="0.25">
      <c r="A50" s="116"/>
      <c r="B50" s="46" t="s">
        <v>438</v>
      </c>
      <c r="C50" s="46" t="s">
        <v>443</v>
      </c>
      <c r="D50" s="46"/>
      <c r="E50" s="50" t="s">
        <v>444</v>
      </c>
      <c r="F50" s="47" t="s">
        <v>539</v>
      </c>
      <c r="G50" s="47">
        <f>G51</f>
        <v>25440.6</v>
      </c>
      <c r="H50" s="47">
        <f>H51</f>
        <v>12266.2</v>
      </c>
      <c r="I50" s="47">
        <f>I51</f>
        <v>12266.2</v>
      </c>
      <c r="J50" s="48">
        <f t="shared" ref="J50:J60" si="16">I50/H50*100</f>
        <v>100</v>
      </c>
      <c r="K50" s="49">
        <f t="shared" si="0"/>
        <v>0</v>
      </c>
    </row>
    <row r="51" spans="1:11" ht="45" x14ac:dyDescent="0.25">
      <c r="A51" s="116"/>
      <c r="B51" s="46" t="s">
        <v>438</v>
      </c>
      <c r="C51" s="46" t="s">
        <v>443</v>
      </c>
      <c r="D51" s="46" t="s">
        <v>80</v>
      </c>
      <c r="E51" s="50" t="s">
        <v>81</v>
      </c>
      <c r="F51" s="47" t="s">
        <v>539</v>
      </c>
      <c r="G51" s="47">
        <v>25440.6</v>
      </c>
      <c r="H51" s="47">
        <v>12266.2</v>
      </c>
      <c r="I51" s="47">
        <v>12266.2</v>
      </c>
      <c r="J51" s="48">
        <f t="shared" si="16"/>
        <v>100</v>
      </c>
      <c r="K51" s="49">
        <f t="shared" si="0"/>
        <v>0</v>
      </c>
    </row>
    <row r="52" spans="1:11" ht="90" x14ac:dyDescent="0.25">
      <c r="A52" s="116"/>
      <c r="B52" s="46" t="s">
        <v>438</v>
      </c>
      <c r="C52" s="46" t="s">
        <v>445</v>
      </c>
      <c r="D52" s="46"/>
      <c r="E52" s="50" t="s">
        <v>446</v>
      </c>
      <c r="F52" s="47" t="s">
        <v>539</v>
      </c>
      <c r="G52" s="47">
        <f>G53</f>
        <v>3193</v>
      </c>
      <c r="H52" s="47">
        <f>H53</f>
        <v>895.2</v>
      </c>
      <c r="I52" s="47">
        <f>I53</f>
        <v>895.2</v>
      </c>
      <c r="J52" s="48">
        <f t="shared" si="16"/>
        <v>100</v>
      </c>
      <c r="K52" s="49">
        <f t="shared" si="0"/>
        <v>0</v>
      </c>
    </row>
    <row r="53" spans="1:11" ht="45" x14ac:dyDescent="0.25">
      <c r="A53" s="116"/>
      <c r="B53" s="46" t="s">
        <v>438</v>
      </c>
      <c r="C53" s="46" t="s">
        <v>445</v>
      </c>
      <c r="D53" s="46" t="s">
        <v>80</v>
      </c>
      <c r="E53" s="50" t="s">
        <v>81</v>
      </c>
      <c r="F53" s="47" t="s">
        <v>539</v>
      </c>
      <c r="G53" s="47">
        <v>3193</v>
      </c>
      <c r="H53" s="47">
        <v>895.2</v>
      </c>
      <c r="I53" s="47">
        <v>895.2</v>
      </c>
      <c r="J53" s="48">
        <f t="shared" si="16"/>
        <v>100</v>
      </c>
      <c r="K53" s="49">
        <f t="shared" si="0"/>
        <v>0</v>
      </c>
    </row>
    <row r="54" spans="1:11" ht="75" x14ac:dyDescent="0.25">
      <c r="A54" s="164"/>
      <c r="B54" s="144" t="s">
        <v>621</v>
      </c>
      <c r="C54" s="144" t="s">
        <v>622</v>
      </c>
      <c r="D54" s="144"/>
      <c r="E54" s="169" t="s">
        <v>618</v>
      </c>
      <c r="F54" s="24" t="s">
        <v>539</v>
      </c>
      <c r="G54" s="24">
        <f>G55+G56</f>
        <v>2111</v>
      </c>
      <c r="H54" s="24">
        <f t="shared" ref="H54:I54" si="17">H55+H56</f>
        <v>2111</v>
      </c>
      <c r="I54" s="24">
        <f t="shared" si="17"/>
        <v>2111</v>
      </c>
      <c r="J54" s="48">
        <f t="shared" si="16"/>
        <v>100</v>
      </c>
      <c r="K54" s="49">
        <f t="shared" si="0"/>
        <v>0</v>
      </c>
    </row>
    <row r="55" spans="1:11" ht="90" x14ac:dyDescent="0.25">
      <c r="A55" s="164"/>
      <c r="B55" s="144" t="s">
        <v>621</v>
      </c>
      <c r="C55" s="144" t="s">
        <v>622</v>
      </c>
      <c r="D55" s="144" t="s">
        <v>9</v>
      </c>
      <c r="E55" s="51" t="s">
        <v>10</v>
      </c>
      <c r="F55" s="24" t="s">
        <v>539</v>
      </c>
      <c r="G55" s="24">
        <v>224.8</v>
      </c>
      <c r="H55" s="24">
        <v>224.8</v>
      </c>
      <c r="I55" s="24">
        <v>224.8</v>
      </c>
      <c r="J55" s="48">
        <f t="shared" si="16"/>
        <v>100</v>
      </c>
      <c r="K55" s="49">
        <f t="shared" si="0"/>
        <v>0</v>
      </c>
    </row>
    <row r="56" spans="1:11" ht="45" x14ac:dyDescent="0.25">
      <c r="A56" s="164"/>
      <c r="B56" s="144" t="s">
        <v>621</v>
      </c>
      <c r="C56" s="144" t="s">
        <v>622</v>
      </c>
      <c r="D56" s="144" t="s">
        <v>80</v>
      </c>
      <c r="E56" s="50" t="s">
        <v>81</v>
      </c>
      <c r="F56" s="24" t="s">
        <v>539</v>
      </c>
      <c r="G56" s="24">
        <v>1886.2</v>
      </c>
      <c r="H56" s="24">
        <v>1886.2</v>
      </c>
      <c r="I56" s="24">
        <v>1886.2</v>
      </c>
      <c r="J56" s="48">
        <f t="shared" si="16"/>
        <v>100</v>
      </c>
      <c r="K56" s="49">
        <f t="shared" si="0"/>
        <v>0</v>
      </c>
    </row>
    <row r="57" spans="1:11" ht="45" x14ac:dyDescent="0.25">
      <c r="A57" s="116"/>
      <c r="B57" s="46" t="s">
        <v>438</v>
      </c>
      <c r="C57" s="46" t="s">
        <v>447</v>
      </c>
      <c r="D57" s="46"/>
      <c r="E57" s="50" t="s">
        <v>437</v>
      </c>
      <c r="F57" s="47" t="s">
        <v>539</v>
      </c>
      <c r="G57" s="49">
        <f>G58+G59+G60</f>
        <v>139233.79999999999</v>
      </c>
      <c r="H57" s="49">
        <f>H58+H59+H60</f>
        <v>81847.3</v>
      </c>
      <c r="I57" s="49">
        <f>I58+I59+I60</f>
        <v>79225.7</v>
      </c>
      <c r="J57" s="48">
        <f t="shared" si="16"/>
        <v>96.796962147804493</v>
      </c>
      <c r="K57" s="49">
        <f t="shared" si="0"/>
        <v>-2621.6000000000058</v>
      </c>
    </row>
    <row r="58" spans="1:11" ht="90" x14ac:dyDescent="0.25">
      <c r="A58" s="116"/>
      <c r="B58" s="46" t="s">
        <v>438</v>
      </c>
      <c r="C58" s="46" t="s">
        <v>447</v>
      </c>
      <c r="D58" s="115">
        <v>100</v>
      </c>
      <c r="E58" s="51" t="s">
        <v>10</v>
      </c>
      <c r="F58" s="47" t="s">
        <v>539</v>
      </c>
      <c r="G58" s="47">
        <v>16883.599999999999</v>
      </c>
      <c r="H58" s="47">
        <v>9947</v>
      </c>
      <c r="I58" s="47">
        <v>9103.2999999999993</v>
      </c>
      <c r="J58" s="48">
        <f t="shared" si="16"/>
        <v>91.518045641902063</v>
      </c>
      <c r="K58" s="49">
        <f t="shared" si="0"/>
        <v>-843.70000000000073</v>
      </c>
    </row>
    <row r="59" spans="1:11" ht="45" x14ac:dyDescent="0.25">
      <c r="A59" s="116"/>
      <c r="B59" s="46" t="s">
        <v>438</v>
      </c>
      <c r="C59" s="46" t="s">
        <v>447</v>
      </c>
      <c r="D59" s="46" t="s">
        <v>11</v>
      </c>
      <c r="E59" s="51" t="s">
        <v>12</v>
      </c>
      <c r="F59" s="47" t="s">
        <v>539</v>
      </c>
      <c r="G59" s="47">
        <v>81.599999999999994</v>
      </c>
      <c r="H59" s="47">
        <v>66.7</v>
      </c>
      <c r="I59" s="47">
        <v>22.4</v>
      </c>
      <c r="J59" s="48">
        <f t="shared" si="16"/>
        <v>33.583208395802096</v>
      </c>
      <c r="K59" s="49">
        <f t="shared" si="0"/>
        <v>-44.300000000000004</v>
      </c>
    </row>
    <row r="60" spans="1:11" ht="45" x14ac:dyDescent="0.25">
      <c r="A60" s="116"/>
      <c r="B60" s="46" t="s">
        <v>438</v>
      </c>
      <c r="C60" s="46" t="s">
        <v>447</v>
      </c>
      <c r="D60" s="46" t="s">
        <v>80</v>
      </c>
      <c r="E60" s="51" t="s">
        <v>81</v>
      </c>
      <c r="F60" s="47" t="s">
        <v>539</v>
      </c>
      <c r="G60" s="49">
        <v>122268.6</v>
      </c>
      <c r="H60" s="49">
        <v>71833.600000000006</v>
      </c>
      <c r="I60" s="49">
        <v>70100</v>
      </c>
      <c r="J60" s="48">
        <f t="shared" si="16"/>
        <v>97.586644689950091</v>
      </c>
      <c r="K60" s="49">
        <f t="shared" si="0"/>
        <v>-1733.6000000000058</v>
      </c>
    </row>
    <row r="61" spans="1:11" ht="285" x14ac:dyDescent="0.25">
      <c r="A61" s="116"/>
      <c r="B61" s="46" t="s">
        <v>438</v>
      </c>
      <c r="C61" s="46" t="s">
        <v>448</v>
      </c>
      <c r="D61" s="46"/>
      <c r="E61" s="45" t="s">
        <v>449</v>
      </c>
      <c r="F61" s="47" t="s">
        <v>539</v>
      </c>
      <c r="G61" s="47">
        <f>G62+G63+G64</f>
        <v>4027.7999999999997</v>
      </c>
      <c r="H61" s="47">
        <f>H62+H63+H64</f>
        <v>1892.8999999999999</v>
      </c>
      <c r="I61" s="47">
        <f>I62+I63+I64</f>
        <v>1562.5</v>
      </c>
      <c r="J61" s="48">
        <f>I61/H61*100</f>
        <v>82.54530086111258</v>
      </c>
      <c r="K61" s="49">
        <f t="shared" si="0"/>
        <v>-330.39999999999986</v>
      </c>
    </row>
    <row r="62" spans="1:11" ht="90" x14ac:dyDescent="0.25">
      <c r="A62" s="116"/>
      <c r="B62" s="46" t="s">
        <v>438</v>
      </c>
      <c r="C62" s="46" t="s">
        <v>448</v>
      </c>
      <c r="D62" s="46" t="s">
        <v>9</v>
      </c>
      <c r="E62" s="50" t="s">
        <v>10</v>
      </c>
      <c r="F62" s="47" t="s">
        <v>539</v>
      </c>
      <c r="G62" s="47">
        <v>9.1999999999999993</v>
      </c>
      <c r="H62" s="47">
        <v>2.6</v>
      </c>
      <c r="I62" s="47">
        <v>2.6</v>
      </c>
      <c r="J62" s="48">
        <f>I62/H62*100</f>
        <v>100</v>
      </c>
      <c r="K62" s="49">
        <f t="shared" si="0"/>
        <v>0</v>
      </c>
    </row>
    <row r="63" spans="1:11" ht="45" x14ac:dyDescent="0.25">
      <c r="A63" s="116"/>
      <c r="B63" s="46" t="s">
        <v>438</v>
      </c>
      <c r="C63" s="46" t="s">
        <v>448</v>
      </c>
      <c r="D63" s="46" t="s">
        <v>11</v>
      </c>
      <c r="E63" s="50" t="s">
        <v>12</v>
      </c>
      <c r="F63" s="47" t="s">
        <v>539</v>
      </c>
      <c r="G63" s="47">
        <v>3888.5</v>
      </c>
      <c r="H63" s="47">
        <v>1825.2</v>
      </c>
      <c r="I63" s="47">
        <v>1495.7</v>
      </c>
      <c r="J63" s="48">
        <f>I63/H63*100</f>
        <v>81.947183870260801</v>
      </c>
      <c r="K63" s="49">
        <f t="shared" si="0"/>
        <v>-329.5</v>
      </c>
    </row>
    <row r="64" spans="1:11" ht="15.75" x14ac:dyDescent="0.25">
      <c r="A64" s="116"/>
      <c r="B64" s="46" t="s">
        <v>438</v>
      </c>
      <c r="C64" s="46" t="s">
        <v>448</v>
      </c>
      <c r="D64" s="46" t="s">
        <v>13</v>
      </c>
      <c r="E64" s="50" t="s">
        <v>14</v>
      </c>
      <c r="F64" s="47" t="s">
        <v>539</v>
      </c>
      <c r="G64" s="47">
        <v>130.1</v>
      </c>
      <c r="H64" s="47">
        <v>65.099999999999994</v>
      </c>
      <c r="I64" s="47">
        <v>64.2</v>
      </c>
      <c r="J64" s="48">
        <f>I64/H64*100</f>
        <v>98.617511520737338</v>
      </c>
      <c r="K64" s="49">
        <f t="shared" si="0"/>
        <v>-0.89999999999999147</v>
      </c>
    </row>
    <row r="65" spans="1:11" ht="60" x14ac:dyDescent="0.25">
      <c r="A65" s="116"/>
      <c r="B65" s="46" t="s">
        <v>438</v>
      </c>
      <c r="C65" s="46" t="s">
        <v>213</v>
      </c>
      <c r="D65" s="46"/>
      <c r="E65" s="45" t="s">
        <v>214</v>
      </c>
      <c r="F65" s="47" t="s">
        <v>539</v>
      </c>
      <c r="G65" s="47">
        <f t="shared" ref="G65:I68" si="18">G66</f>
        <v>2570.9</v>
      </c>
      <c r="H65" s="47">
        <f t="shared" si="18"/>
        <v>2570.9</v>
      </c>
      <c r="I65" s="47">
        <f t="shared" si="18"/>
        <v>0</v>
      </c>
      <c r="J65" s="48">
        <v>0</v>
      </c>
      <c r="K65" s="49">
        <f t="shared" si="0"/>
        <v>-2570.9</v>
      </c>
    </row>
    <row r="66" spans="1:11" ht="45" x14ac:dyDescent="0.25">
      <c r="A66" s="116"/>
      <c r="B66" s="46" t="s">
        <v>438</v>
      </c>
      <c r="C66" s="115" t="s">
        <v>387</v>
      </c>
      <c r="D66" s="115"/>
      <c r="E66" s="50" t="s">
        <v>388</v>
      </c>
      <c r="F66" s="47" t="s">
        <v>539</v>
      </c>
      <c r="G66" s="49">
        <f t="shared" si="18"/>
        <v>2570.9</v>
      </c>
      <c r="H66" s="49">
        <f t="shared" si="18"/>
        <v>2570.9</v>
      </c>
      <c r="I66" s="49">
        <f t="shared" si="18"/>
        <v>0</v>
      </c>
      <c r="J66" s="48">
        <v>0</v>
      </c>
      <c r="K66" s="49">
        <f t="shared" si="0"/>
        <v>-2570.9</v>
      </c>
    </row>
    <row r="67" spans="1:11" ht="45" x14ac:dyDescent="0.25">
      <c r="A67" s="116"/>
      <c r="B67" s="46" t="s">
        <v>438</v>
      </c>
      <c r="C67" s="46" t="s">
        <v>392</v>
      </c>
      <c r="D67" s="46"/>
      <c r="E67" s="45" t="s">
        <v>393</v>
      </c>
      <c r="F67" s="47" t="s">
        <v>539</v>
      </c>
      <c r="G67" s="47">
        <f t="shared" si="18"/>
        <v>2570.9</v>
      </c>
      <c r="H67" s="47">
        <f t="shared" si="18"/>
        <v>2570.9</v>
      </c>
      <c r="I67" s="47">
        <f t="shared" si="18"/>
        <v>0</v>
      </c>
      <c r="J67" s="48">
        <v>0</v>
      </c>
      <c r="K67" s="49">
        <f t="shared" si="0"/>
        <v>-2570.9</v>
      </c>
    </row>
    <row r="68" spans="1:11" ht="60" x14ac:dyDescent="0.25">
      <c r="A68" s="116"/>
      <c r="B68" s="46" t="s">
        <v>438</v>
      </c>
      <c r="C68" s="46" t="s">
        <v>394</v>
      </c>
      <c r="D68" s="46"/>
      <c r="E68" s="51" t="s">
        <v>395</v>
      </c>
      <c r="F68" s="47" t="s">
        <v>539</v>
      </c>
      <c r="G68" s="49">
        <f t="shared" si="18"/>
        <v>2570.9</v>
      </c>
      <c r="H68" s="49">
        <f t="shared" si="18"/>
        <v>2570.9</v>
      </c>
      <c r="I68" s="49">
        <f t="shared" si="18"/>
        <v>0</v>
      </c>
      <c r="J68" s="48">
        <v>0</v>
      </c>
      <c r="K68" s="49">
        <f t="shared" si="0"/>
        <v>-2570.9</v>
      </c>
    </row>
    <row r="69" spans="1:11" ht="45" x14ac:dyDescent="0.25">
      <c r="A69" s="116"/>
      <c r="B69" s="46" t="s">
        <v>438</v>
      </c>
      <c r="C69" s="46" t="s">
        <v>394</v>
      </c>
      <c r="D69" s="46" t="s">
        <v>80</v>
      </c>
      <c r="E69" s="50" t="s">
        <v>81</v>
      </c>
      <c r="F69" s="47" t="s">
        <v>539</v>
      </c>
      <c r="G69" s="49">
        <v>2570.9</v>
      </c>
      <c r="H69" s="49">
        <v>2570.9</v>
      </c>
      <c r="I69" s="49">
        <v>0</v>
      </c>
      <c r="J69" s="48">
        <v>0</v>
      </c>
      <c r="K69" s="49">
        <f t="shared" si="0"/>
        <v>-2570.9</v>
      </c>
    </row>
    <row r="70" spans="1:11" ht="90" x14ac:dyDescent="0.25">
      <c r="A70" s="116"/>
      <c r="B70" s="46" t="s">
        <v>438</v>
      </c>
      <c r="C70" s="46" t="s">
        <v>113</v>
      </c>
      <c r="D70" s="115"/>
      <c r="E70" s="50" t="s">
        <v>114</v>
      </c>
      <c r="F70" s="47" t="s">
        <v>539</v>
      </c>
      <c r="G70" s="49">
        <f>G71</f>
        <v>2111.6999999999998</v>
      </c>
      <c r="H70" s="49">
        <f>H71</f>
        <v>2111.6999999999998</v>
      </c>
      <c r="I70" s="49">
        <f>I71</f>
        <v>0</v>
      </c>
      <c r="J70" s="48">
        <v>0</v>
      </c>
      <c r="K70" s="49">
        <f t="shared" si="0"/>
        <v>-2111.6999999999998</v>
      </c>
    </row>
    <row r="71" spans="1:11" ht="75" x14ac:dyDescent="0.25">
      <c r="A71" s="116"/>
      <c r="B71" s="46" t="s">
        <v>438</v>
      </c>
      <c r="C71" s="46" t="s">
        <v>115</v>
      </c>
      <c r="D71" s="46"/>
      <c r="E71" s="50" t="s">
        <v>116</v>
      </c>
      <c r="F71" s="47" t="s">
        <v>539</v>
      </c>
      <c r="G71" s="49">
        <f>G72</f>
        <v>2111.6999999999998</v>
      </c>
      <c r="H71" s="49">
        <f t="shared" ref="H71:I71" si="19">H72</f>
        <v>2111.6999999999998</v>
      </c>
      <c r="I71" s="49">
        <f t="shared" si="19"/>
        <v>0</v>
      </c>
      <c r="J71" s="48">
        <v>0</v>
      </c>
      <c r="K71" s="49">
        <f t="shared" si="0"/>
        <v>-2111.6999999999998</v>
      </c>
    </row>
    <row r="72" spans="1:11" ht="45" x14ac:dyDescent="0.25">
      <c r="A72" s="116"/>
      <c r="B72" s="46" t="s">
        <v>438</v>
      </c>
      <c r="C72" s="46" t="s">
        <v>115</v>
      </c>
      <c r="D72" s="115">
        <v>600</v>
      </c>
      <c r="E72" s="45" t="s">
        <v>81</v>
      </c>
      <c r="F72" s="47" t="s">
        <v>539</v>
      </c>
      <c r="G72" s="47">
        <v>2111.6999999999998</v>
      </c>
      <c r="H72" s="47">
        <v>2111.6999999999998</v>
      </c>
      <c r="I72" s="47">
        <v>0</v>
      </c>
      <c r="J72" s="48">
        <v>0</v>
      </c>
      <c r="K72" s="49">
        <f t="shared" si="0"/>
        <v>-2111.6999999999998</v>
      </c>
    </row>
    <row r="73" spans="1:11" ht="15.75" x14ac:dyDescent="0.25">
      <c r="A73" s="116"/>
      <c r="B73" s="46" t="s">
        <v>450</v>
      </c>
      <c r="C73" s="46"/>
      <c r="D73" s="46"/>
      <c r="E73" s="50" t="s">
        <v>451</v>
      </c>
      <c r="F73" s="47" t="s">
        <v>539</v>
      </c>
      <c r="G73" s="47">
        <f>G74+G82</f>
        <v>28651.599999999999</v>
      </c>
      <c r="H73" s="47">
        <f>H74+H82</f>
        <v>15082.2</v>
      </c>
      <c r="I73" s="47">
        <f>I74+I82</f>
        <v>12743.9</v>
      </c>
      <c r="J73" s="48">
        <f t="shared" ref="J73:J82" si="20">I73/H73*100</f>
        <v>84.496293644163316</v>
      </c>
      <c r="K73" s="49">
        <f t="shared" si="0"/>
        <v>-2338.3000000000011</v>
      </c>
    </row>
    <row r="74" spans="1:11" ht="45" x14ac:dyDescent="0.25">
      <c r="A74" s="116"/>
      <c r="B74" s="46" t="s">
        <v>450</v>
      </c>
      <c r="C74" s="46" t="s">
        <v>427</v>
      </c>
      <c r="D74" s="46"/>
      <c r="E74" s="45" t="s">
        <v>428</v>
      </c>
      <c r="F74" s="47" t="s">
        <v>539</v>
      </c>
      <c r="G74" s="47">
        <f>G75</f>
        <v>25462</v>
      </c>
      <c r="H74" s="47">
        <f>H75</f>
        <v>12743.9</v>
      </c>
      <c r="I74" s="47">
        <f>I75</f>
        <v>12743.9</v>
      </c>
      <c r="J74" s="48">
        <f t="shared" si="20"/>
        <v>100</v>
      </c>
      <c r="K74" s="49">
        <f t="shared" si="0"/>
        <v>0</v>
      </c>
    </row>
    <row r="75" spans="1:11" ht="60" x14ac:dyDescent="0.25">
      <c r="A75" s="116"/>
      <c r="B75" s="46" t="s">
        <v>450</v>
      </c>
      <c r="C75" s="46" t="s">
        <v>452</v>
      </c>
      <c r="D75" s="46"/>
      <c r="E75" s="45" t="s">
        <v>453</v>
      </c>
      <c r="F75" s="47" t="s">
        <v>539</v>
      </c>
      <c r="G75" s="47">
        <f>G76+G79</f>
        <v>25462</v>
      </c>
      <c r="H75" s="47">
        <f>H76+H79</f>
        <v>12743.9</v>
      </c>
      <c r="I75" s="47">
        <f>I76+I79</f>
        <v>12743.9</v>
      </c>
      <c r="J75" s="48">
        <f t="shared" si="20"/>
        <v>100</v>
      </c>
      <c r="K75" s="49">
        <f t="shared" si="0"/>
        <v>0</v>
      </c>
    </row>
    <row r="76" spans="1:11" ht="45" x14ac:dyDescent="0.25">
      <c r="A76" s="116"/>
      <c r="B76" s="46" t="s">
        <v>450</v>
      </c>
      <c r="C76" s="46" t="s">
        <v>454</v>
      </c>
      <c r="D76" s="46"/>
      <c r="E76" s="45" t="s">
        <v>105</v>
      </c>
      <c r="F76" s="47" t="s">
        <v>539</v>
      </c>
      <c r="G76" s="47">
        <f t="shared" ref="G76:I77" si="21">G77</f>
        <v>25342</v>
      </c>
      <c r="H76" s="47">
        <f t="shared" si="21"/>
        <v>12668.9</v>
      </c>
      <c r="I76" s="47">
        <f t="shared" si="21"/>
        <v>12668.9</v>
      </c>
      <c r="J76" s="48">
        <f t="shared" si="20"/>
        <v>100</v>
      </c>
      <c r="K76" s="49">
        <f t="shared" si="0"/>
        <v>0</v>
      </c>
    </row>
    <row r="77" spans="1:11" ht="30" x14ac:dyDescent="0.25">
      <c r="A77" s="116"/>
      <c r="B77" s="46" t="s">
        <v>450</v>
      </c>
      <c r="C77" s="46" t="s">
        <v>455</v>
      </c>
      <c r="D77" s="46"/>
      <c r="E77" s="51" t="s">
        <v>456</v>
      </c>
      <c r="F77" s="47" t="s">
        <v>539</v>
      </c>
      <c r="G77" s="49">
        <f t="shared" si="21"/>
        <v>25342</v>
      </c>
      <c r="H77" s="49">
        <f t="shared" si="21"/>
        <v>12668.9</v>
      </c>
      <c r="I77" s="49">
        <f t="shared" si="21"/>
        <v>12668.9</v>
      </c>
      <c r="J77" s="48">
        <f t="shared" si="20"/>
        <v>100</v>
      </c>
      <c r="K77" s="49">
        <f t="shared" si="0"/>
        <v>0</v>
      </c>
    </row>
    <row r="78" spans="1:11" ht="45" x14ac:dyDescent="0.25">
      <c r="A78" s="116"/>
      <c r="B78" s="46" t="s">
        <v>450</v>
      </c>
      <c r="C78" s="46" t="s">
        <v>455</v>
      </c>
      <c r="D78" s="46" t="s">
        <v>80</v>
      </c>
      <c r="E78" s="51" t="s">
        <v>81</v>
      </c>
      <c r="F78" s="47" t="s">
        <v>539</v>
      </c>
      <c r="G78" s="49">
        <v>25342</v>
      </c>
      <c r="H78" s="49">
        <v>12668.9</v>
      </c>
      <c r="I78" s="49">
        <v>12668.9</v>
      </c>
      <c r="J78" s="48">
        <f t="shared" si="20"/>
        <v>100</v>
      </c>
      <c r="K78" s="49">
        <f t="shared" si="0"/>
        <v>0</v>
      </c>
    </row>
    <row r="79" spans="1:11" ht="60" x14ac:dyDescent="0.25">
      <c r="A79" s="116"/>
      <c r="B79" s="46" t="s">
        <v>450</v>
      </c>
      <c r="C79" s="46" t="s">
        <v>457</v>
      </c>
      <c r="D79" s="46"/>
      <c r="E79" s="50" t="s">
        <v>458</v>
      </c>
      <c r="F79" s="47" t="s">
        <v>539</v>
      </c>
      <c r="G79" s="47">
        <f t="shared" ref="G79:I80" si="22">G80</f>
        <v>120</v>
      </c>
      <c r="H79" s="47">
        <f t="shared" si="22"/>
        <v>75</v>
      </c>
      <c r="I79" s="47">
        <f t="shared" si="22"/>
        <v>75</v>
      </c>
      <c r="J79" s="48">
        <f t="shared" si="20"/>
        <v>100</v>
      </c>
      <c r="K79" s="49">
        <f t="shared" si="0"/>
        <v>0</v>
      </c>
    </row>
    <row r="80" spans="1:11" ht="60" x14ac:dyDescent="0.25">
      <c r="A80" s="116"/>
      <c r="B80" s="46" t="s">
        <v>450</v>
      </c>
      <c r="C80" s="115" t="s">
        <v>459</v>
      </c>
      <c r="D80" s="115"/>
      <c r="E80" s="117" t="s">
        <v>460</v>
      </c>
      <c r="F80" s="47" t="s">
        <v>539</v>
      </c>
      <c r="G80" s="47">
        <f t="shared" si="22"/>
        <v>120</v>
      </c>
      <c r="H80" s="47">
        <f t="shared" si="22"/>
        <v>75</v>
      </c>
      <c r="I80" s="47">
        <f t="shared" si="22"/>
        <v>75</v>
      </c>
      <c r="J80" s="48">
        <f t="shared" si="20"/>
        <v>100</v>
      </c>
      <c r="K80" s="49">
        <f t="shared" ref="K80:K144" si="23">I80-H80</f>
        <v>0</v>
      </c>
    </row>
    <row r="81" spans="1:11" ht="45" x14ac:dyDescent="0.25">
      <c r="A81" s="116"/>
      <c r="B81" s="46" t="s">
        <v>450</v>
      </c>
      <c r="C81" s="115" t="s">
        <v>459</v>
      </c>
      <c r="D81" s="46" t="s">
        <v>80</v>
      </c>
      <c r="E81" s="51" t="s">
        <v>81</v>
      </c>
      <c r="F81" s="47" t="s">
        <v>539</v>
      </c>
      <c r="G81" s="49">
        <v>120</v>
      </c>
      <c r="H81" s="49">
        <v>75</v>
      </c>
      <c r="I81" s="49">
        <v>75</v>
      </c>
      <c r="J81" s="48">
        <f t="shared" si="20"/>
        <v>100</v>
      </c>
      <c r="K81" s="49">
        <f t="shared" si="23"/>
        <v>0</v>
      </c>
    </row>
    <row r="82" spans="1:11" ht="90" x14ac:dyDescent="0.25">
      <c r="A82" s="116"/>
      <c r="B82" s="46" t="s">
        <v>450</v>
      </c>
      <c r="C82" s="115" t="s">
        <v>113</v>
      </c>
      <c r="D82" s="46"/>
      <c r="E82" s="118" t="s">
        <v>114</v>
      </c>
      <c r="F82" s="47" t="s">
        <v>539</v>
      </c>
      <c r="G82" s="47">
        <f t="shared" ref="G82:I83" si="24">G83</f>
        <v>3189.6</v>
      </c>
      <c r="H82" s="47">
        <f t="shared" si="24"/>
        <v>2338.3000000000002</v>
      </c>
      <c r="I82" s="47">
        <f t="shared" si="24"/>
        <v>0</v>
      </c>
      <c r="J82" s="48">
        <f t="shared" si="20"/>
        <v>0</v>
      </c>
      <c r="K82" s="49">
        <f t="shared" si="23"/>
        <v>-2338.3000000000002</v>
      </c>
    </row>
    <row r="83" spans="1:11" ht="75" x14ac:dyDescent="0.25">
      <c r="A83" s="116"/>
      <c r="B83" s="46" t="s">
        <v>450</v>
      </c>
      <c r="C83" s="115" t="s">
        <v>115</v>
      </c>
      <c r="D83" s="46"/>
      <c r="E83" s="51" t="s">
        <v>116</v>
      </c>
      <c r="F83" s="47" t="s">
        <v>539</v>
      </c>
      <c r="G83" s="49">
        <f t="shared" si="24"/>
        <v>3189.6</v>
      </c>
      <c r="H83" s="49">
        <f t="shared" si="24"/>
        <v>2338.3000000000002</v>
      </c>
      <c r="I83" s="49">
        <f t="shared" si="24"/>
        <v>0</v>
      </c>
      <c r="J83" s="48">
        <v>0</v>
      </c>
      <c r="K83" s="49">
        <f t="shared" si="23"/>
        <v>-2338.3000000000002</v>
      </c>
    </row>
    <row r="84" spans="1:11" ht="45" x14ac:dyDescent="0.25">
      <c r="A84" s="116"/>
      <c r="B84" s="46" t="s">
        <v>450</v>
      </c>
      <c r="C84" s="115" t="s">
        <v>115</v>
      </c>
      <c r="D84" s="46" t="s">
        <v>80</v>
      </c>
      <c r="E84" s="51" t="s">
        <v>81</v>
      </c>
      <c r="F84" s="47" t="s">
        <v>539</v>
      </c>
      <c r="G84" s="49">
        <v>3189.6</v>
      </c>
      <c r="H84" s="49">
        <v>2338.3000000000002</v>
      </c>
      <c r="I84" s="49">
        <v>0</v>
      </c>
      <c r="J84" s="48">
        <v>0</v>
      </c>
      <c r="K84" s="49">
        <f t="shared" si="23"/>
        <v>-2338.3000000000002</v>
      </c>
    </row>
    <row r="85" spans="1:11" ht="15.75" x14ac:dyDescent="0.25">
      <c r="A85" s="116"/>
      <c r="B85" s="46" t="s">
        <v>332</v>
      </c>
      <c r="C85" s="115"/>
      <c r="D85" s="46"/>
      <c r="E85" s="50" t="s">
        <v>333</v>
      </c>
      <c r="F85" s="47" t="s">
        <v>539</v>
      </c>
      <c r="G85" s="49">
        <f t="shared" ref="G85:I87" si="25">G86</f>
        <v>6943.9000000000005</v>
      </c>
      <c r="H85" s="49">
        <f t="shared" si="25"/>
        <v>4920.6000000000004</v>
      </c>
      <c r="I85" s="49">
        <f t="shared" si="25"/>
        <v>308.5</v>
      </c>
      <c r="J85" s="48">
        <f>I85/H85*100</f>
        <v>6.2695606226882905</v>
      </c>
      <c r="K85" s="49">
        <f t="shared" si="23"/>
        <v>-4612.1000000000004</v>
      </c>
    </row>
    <row r="86" spans="1:11" ht="45" x14ac:dyDescent="0.25">
      <c r="A86" s="116"/>
      <c r="B86" s="119" t="s">
        <v>332</v>
      </c>
      <c r="C86" s="46" t="s">
        <v>427</v>
      </c>
      <c r="D86" s="120"/>
      <c r="E86" s="45" t="s">
        <v>428</v>
      </c>
      <c r="F86" s="47" t="s">
        <v>539</v>
      </c>
      <c r="G86" s="52">
        <f t="shared" si="25"/>
        <v>6943.9000000000005</v>
      </c>
      <c r="H86" s="52">
        <f t="shared" si="25"/>
        <v>4920.6000000000004</v>
      </c>
      <c r="I86" s="52">
        <f t="shared" si="25"/>
        <v>308.5</v>
      </c>
      <c r="J86" s="48">
        <f>I86/H86*100</f>
        <v>6.2695606226882905</v>
      </c>
      <c r="K86" s="49">
        <f t="shared" si="23"/>
        <v>-4612.1000000000004</v>
      </c>
    </row>
    <row r="87" spans="1:11" ht="75" x14ac:dyDescent="0.25">
      <c r="A87" s="116"/>
      <c r="B87" s="119" t="s">
        <v>332</v>
      </c>
      <c r="C87" s="120" t="s">
        <v>461</v>
      </c>
      <c r="D87" s="119"/>
      <c r="E87" s="121" t="s">
        <v>462</v>
      </c>
      <c r="F87" s="47" t="s">
        <v>539</v>
      </c>
      <c r="G87" s="49">
        <f t="shared" si="25"/>
        <v>6943.9000000000005</v>
      </c>
      <c r="H87" s="49">
        <f t="shared" si="25"/>
        <v>4920.6000000000004</v>
      </c>
      <c r="I87" s="49">
        <f t="shared" si="25"/>
        <v>308.5</v>
      </c>
      <c r="J87" s="48">
        <f>I87/H87*100</f>
        <v>6.2695606226882905</v>
      </c>
      <c r="K87" s="49">
        <f t="shared" si="23"/>
        <v>-4612.1000000000004</v>
      </c>
    </row>
    <row r="88" spans="1:11" ht="45" x14ac:dyDescent="0.25">
      <c r="A88" s="116"/>
      <c r="B88" s="119" t="s">
        <v>332</v>
      </c>
      <c r="C88" s="119" t="s">
        <v>463</v>
      </c>
      <c r="D88" s="119"/>
      <c r="E88" s="117" t="s">
        <v>464</v>
      </c>
      <c r="F88" s="47" t="s">
        <v>539</v>
      </c>
      <c r="G88" s="49">
        <f>G89+G91</f>
        <v>6943.9000000000005</v>
      </c>
      <c r="H88" s="49">
        <f>H89+H91</f>
        <v>4920.6000000000004</v>
      </c>
      <c r="I88" s="49">
        <f>I89+I91</f>
        <v>308.5</v>
      </c>
      <c r="J88" s="48">
        <f>I88/H88*100</f>
        <v>6.2695606226882905</v>
      </c>
      <c r="K88" s="49">
        <f t="shared" si="23"/>
        <v>-4612.1000000000004</v>
      </c>
    </row>
    <row r="89" spans="1:11" ht="45" x14ac:dyDescent="0.25">
      <c r="A89" s="116"/>
      <c r="B89" s="119" t="s">
        <v>332</v>
      </c>
      <c r="C89" s="119" t="s">
        <v>465</v>
      </c>
      <c r="D89" s="119"/>
      <c r="E89" s="50" t="s">
        <v>466</v>
      </c>
      <c r="F89" s="47" t="s">
        <v>539</v>
      </c>
      <c r="G89" s="52">
        <f>G90</f>
        <v>902.8</v>
      </c>
      <c r="H89" s="52">
        <f>H90</f>
        <v>80.599999999999994</v>
      </c>
      <c r="I89" s="52">
        <f>I90</f>
        <v>72.400000000000006</v>
      </c>
      <c r="J89" s="48">
        <f t="shared" ref="J89:J94" si="26">I89/H89*100</f>
        <v>89.82630272952855</v>
      </c>
      <c r="K89" s="49">
        <f t="shared" si="23"/>
        <v>-8.1999999999999886</v>
      </c>
    </row>
    <row r="90" spans="1:11" ht="45" x14ac:dyDescent="0.25">
      <c r="A90" s="116"/>
      <c r="B90" s="119" t="s">
        <v>332</v>
      </c>
      <c r="C90" s="119" t="s">
        <v>465</v>
      </c>
      <c r="D90" s="119" t="s">
        <v>80</v>
      </c>
      <c r="E90" s="50" t="s">
        <v>81</v>
      </c>
      <c r="F90" s="47" t="s">
        <v>539</v>
      </c>
      <c r="G90" s="52">
        <v>902.8</v>
      </c>
      <c r="H90" s="52">
        <v>80.599999999999994</v>
      </c>
      <c r="I90" s="52">
        <v>72.400000000000006</v>
      </c>
      <c r="J90" s="48">
        <f t="shared" si="26"/>
        <v>89.82630272952855</v>
      </c>
      <c r="K90" s="49">
        <f t="shared" si="23"/>
        <v>-8.1999999999999886</v>
      </c>
    </row>
    <row r="91" spans="1:11" ht="30" x14ac:dyDescent="0.25">
      <c r="A91" s="116"/>
      <c r="B91" s="119" t="s">
        <v>332</v>
      </c>
      <c r="C91" s="119" t="s">
        <v>467</v>
      </c>
      <c r="D91" s="119"/>
      <c r="E91" s="45" t="s">
        <v>468</v>
      </c>
      <c r="F91" s="47" t="s">
        <v>539</v>
      </c>
      <c r="G91" s="52">
        <f>G92+G93+G94+G95</f>
        <v>6041.1</v>
      </c>
      <c r="H91" s="52">
        <f>H92+H93+H94+H95</f>
        <v>4840</v>
      </c>
      <c r="I91" s="52">
        <f>I92+I93+I94+I95</f>
        <v>236.1</v>
      </c>
      <c r="J91" s="48">
        <f t="shared" si="26"/>
        <v>4.8780991735537187</v>
      </c>
      <c r="K91" s="49">
        <f t="shared" si="23"/>
        <v>-4603.8999999999996</v>
      </c>
    </row>
    <row r="92" spans="1:11" ht="45" x14ac:dyDescent="0.25">
      <c r="A92" s="116"/>
      <c r="B92" s="119" t="s">
        <v>332</v>
      </c>
      <c r="C92" s="119" t="s">
        <v>467</v>
      </c>
      <c r="D92" s="119" t="s">
        <v>11</v>
      </c>
      <c r="E92" s="51" t="s">
        <v>12</v>
      </c>
      <c r="F92" s="47" t="s">
        <v>539</v>
      </c>
      <c r="G92" s="49">
        <v>1999.6</v>
      </c>
      <c r="H92" s="49">
        <v>1298.5</v>
      </c>
      <c r="I92" s="49">
        <v>0</v>
      </c>
      <c r="J92" s="48">
        <f t="shared" si="26"/>
        <v>0</v>
      </c>
      <c r="K92" s="49">
        <f t="shared" si="23"/>
        <v>-1298.5</v>
      </c>
    </row>
    <row r="93" spans="1:11" ht="30" x14ac:dyDescent="0.25">
      <c r="A93" s="116"/>
      <c r="B93" s="46" t="s">
        <v>332</v>
      </c>
      <c r="C93" s="46" t="s">
        <v>467</v>
      </c>
      <c r="D93" s="46" t="s">
        <v>362</v>
      </c>
      <c r="E93" s="50" t="s">
        <v>363</v>
      </c>
      <c r="F93" s="47" t="s">
        <v>539</v>
      </c>
      <c r="G93" s="47">
        <v>300</v>
      </c>
      <c r="H93" s="47">
        <v>0</v>
      </c>
      <c r="I93" s="47">
        <v>0</v>
      </c>
      <c r="J93" s="48">
        <v>0</v>
      </c>
      <c r="K93" s="49">
        <f t="shared" si="23"/>
        <v>0</v>
      </c>
    </row>
    <row r="94" spans="1:11" ht="45" x14ac:dyDescent="0.25">
      <c r="A94" s="116"/>
      <c r="B94" s="46" t="s">
        <v>332</v>
      </c>
      <c r="C94" s="46" t="s">
        <v>467</v>
      </c>
      <c r="D94" s="46" t="s">
        <v>80</v>
      </c>
      <c r="E94" s="45" t="s">
        <v>81</v>
      </c>
      <c r="F94" s="47" t="s">
        <v>539</v>
      </c>
      <c r="G94" s="47">
        <v>3541.5</v>
      </c>
      <c r="H94" s="47">
        <v>3541.5</v>
      </c>
      <c r="I94" s="47">
        <v>236.1</v>
      </c>
      <c r="J94" s="48">
        <f t="shared" si="26"/>
        <v>6.666666666666667</v>
      </c>
      <c r="K94" s="49">
        <f t="shared" si="23"/>
        <v>-3305.4</v>
      </c>
    </row>
    <row r="95" spans="1:11" ht="15.75" x14ac:dyDescent="0.25">
      <c r="A95" s="116"/>
      <c r="B95" s="46" t="s">
        <v>332</v>
      </c>
      <c r="C95" s="46" t="s">
        <v>467</v>
      </c>
      <c r="D95" s="46" t="s">
        <v>13</v>
      </c>
      <c r="E95" s="50" t="s">
        <v>14</v>
      </c>
      <c r="F95" s="47" t="s">
        <v>539</v>
      </c>
      <c r="G95" s="47">
        <v>200</v>
      </c>
      <c r="H95" s="47">
        <v>0</v>
      </c>
      <c r="I95" s="47">
        <v>0</v>
      </c>
      <c r="J95" s="48">
        <v>0</v>
      </c>
      <c r="K95" s="49">
        <f t="shared" si="23"/>
        <v>0</v>
      </c>
    </row>
    <row r="96" spans="1:11" ht="15.75" x14ac:dyDescent="0.25">
      <c r="A96" s="116"/>
      <c r="B96" s="46" t="s">
        <v>469</v>
      </c>
      <c r="C96" s="46"/>
      <c r="D96" s="46"/>
      <c r="E96" s="51" t="s">
        <v>470</v>
      </c>
      <c r="F96" s="47" t="s">
        <v>539</v>
      </c>
      <c r="G96" s="47">
        <f>G97</f>
        <v>12591.099999999999</v>
      </c>
      <c r="H96" s="47">
        <f>H97</f>
        <v>5663.2</v>
      </c>
      <c r="I96" s="47">
        <f>I97</f>
        <v>5642.4000000000005</v>
      </c>
      <c r="J96" s="48">
        <f t="shared" ref="J96:J110" si="27">I96/H96*100</f>
        <v>99.632716485379305</v>
      </c>
      <c r="K96" s="49">
        <f t="shared" si="23"/>
        <v>-20.799999999999272</v>
      </c>
    </row>
    <row r="97" spans="1:11" ht="45" x14ac:dyDescent="0.25">
      <c r="A97" s="116"/>
      <c r="B97" s="46" t="s">
        <v>469</v>
      </c>
      <c r="C97" s="46" t="s">
        <v>427</v>
      </c>
      <c r="D97" s="46"/>
      <c r="E97" s="122" t="s">
        <v>428</v>
      </c>
      <c r="F97" s="47" t="s">
        <v>539</v>
      </c>
      <c r="G97" s="47">
        <f>G98+G112</f>
        <v>12591.099999999999</v>
      </c>
      <c r="H97" s="47">
        <f>H98+H112</f>
        <v>5663.2</v>
      </c>
      <c r="I97" s="47">
        <f>I98+I112</f>
        <v>5642.4000000000005</v>
      </c>
      <c r="J97" s="48">
        <f t="shared" si="27"/>
        <v>99.632716485379305</v>
      </c>
      <c r="K97" s="49">
        <f t="shared" si="23"/>
        <v>-20.799999999999272</v>
      </c>
    </row>
    <row r="98" spans="1:11" ht="75" x14ac:dyDescent="0.25">
      <c r="A98" s="116"/>
      <c r="B98" s="46" t="s">
        <v>469</v>
      </c>
      <c r="C98" s="46" t="s">
        <v>471</v>
      </c>
      <c r="D98" s="115"/>
      <c r="E98" s="51" t="s">
        <v>472</v>
      </c>
      <c r="F98" s="47" t="s">
        <v>539</v>
      </c>
      <c r="G98" s="47">
        <f>G99+G103</f>
        <v>12404.3</v>
      </c>
      <c r="H98" s="47">
        <f>H99+H103</f>
        <v>5663.2</v>
      </c>
      <c r="I98" s="47">
        <f>I99+I103</f>
        <v>5642.4000000000005</v>
      </c>
      <c r="J98" s="48">
        <f t="shared" si="27"/>
        <v>99.632716485379305</v>
      </c>
      <c r="K98" s="49">
        <f t="shared" si="23"/>
        <v>-20.799999999999272</v>
      </c>
    </row>
    <row r="99" spans="1:11" ht="60" x14ac:dyDescent="0.25">
      <c r="A99" s="116"/>
      <c r="B99" s="46" t="s">
        <v>469</v>
      </c>
      <c r="C99" s="123" t="s">
        <v>473</v>
      </c>
      <c r="D99" s="115"/>
      <c r="E99" s="50" t="s">
        <v>474</v>
      </c>
      <c r="F99" s="47" t="s">
        <v>539</v>
      </c>
      <c r="G99" s="49">
        <f>G100</f>
        <v>3573.5</v>
      </c>
      <c r="H99" s="49">
        <f>H100</f>
        <v>1605.3</v>
      </c>
      <c r="I99" s="49">
        <f>I100</f>
        <v>1605.3</v>
      </c>
      <c r="J99" s="48">
        <f t="shared" si="27"/>
        <v>100</v>
      </c>
      <c r="K99" s="49">
        <f t="shared" si="23"/>
        <v>0</v>
      </c>
    </row>
    <row r="100" spans="1:11" ht="45" x14ac:dyDescent="0.25">
      <c r="A100" s="116"/>
      <c r="B100" s="46" t="s">
        <v>469</v>
      </c>
      <c r="C100" s="123" t="s">
        <v>475</v>
      </c>
      <c r="D100" s="46"/>
      <c r="E100" s="50" t="s">
        <v>8</v>
      </c>
      <c r="F100" s="47" t="s">
        <v>539</v>
      </c>
      <c r="G100" s="49">
        <f>G101+G102</f>
        <v>3573.5</v>
      </c>
      <c r="H100" s="49">
        <f>H101+H102</f>
        <v>1605.3</v>
      </c>
      <c r="I100" s="49">
        <f>I101+I102</f>
        <v>1605.3</v>
      </c>
      <c r="J100" s="48">
        <f t="shared" si="27"/>
        <v>100</v>
      </c>
      <c r="K100" s="49">
        <f t="shared" si="23"/>
        <v>0</v>
      </c>
    </row>
    <row r="101" spans="1:11" ht="90" x14ac:dyDescent="0.25">
      <c r="A101" s="116"/>
      <c r="B101" s="46" t="s">
        <v>469</v>
      </c>
      <c r="C101" s="46" t="s">
        <v>475</v>
      </c>
      <c r="D101" s="46" t="s">
        <v>9</v>
      </c>
      <c r="E101" s="51" t="s">
        <v>10</v>
      </c>
      <c r="F101" s="47" t="s">
        <v>539</v>
      </c>
      <c r="G101" s="47">
        <v>3040.4</v>
      </c>
      <c r="H101" s="47">
        <v>1399.3</v>
      </c>
      <c r="I101" s="47">
        <v>1399.3</v>
      </c>
      <c r="J101" s="48">
        <f t="shared" si="27"/>
        <v>100</v>
      </c>
      <c r="K101" s="49">
        <f t="shared" si="23"/>
        <v>0</v>
      </c>
    </row>
    <row r="102" spans="1:11" ht="45" x14ac:dyDescent="0.25">
      <c r="A102" s="116"/>
      <c r="B102" s="46" t="s">
        <v>469</v>
      </c>
      <c r="C102" s="46" t="s">
        <v>475</v>
      </c>
      <c r="D102" s="46" t="s">
        <v>11</v>
      </c>
      <c r="E102" s="50" t="s">
        <v>12</v>
      </c>
      <c r="F102" s="47" t="s">
        <v>539</v>
      </c>
      <c r="G102" s="47">
        <v>533.1</v>
      </c>
      <c r="H102" s="47">
        <v>206</v>
      </c>
      <c r="I102" s="47">
        <v>206</v>
      </c>
      <c r="J102" s="48">
        <f t="shared" si="27"/>
        <v>100</v>
      </c>
      <c r="K102" s="49">
        <f t="shared" si="23"/>
        <v>0</v>
      </c>
    </row>
    <row r="103" spans="1:11" ht="45" x14ac:dyDescent="0.25">
      <c r="A103" s="116"/>
      <c r="B103" s="46" t="s">
        <v>469</v>
      </c>
      <c r="C103" s="46" t="s">
        <v>476</v>
      </c>
      <c r="D103" s="46"/>
      <c r="E103" s="45" t="s">
        <v>105</v>
      </c>
      <c r="F103" s="47" t="s">
        <v>539</v>
      </c>
      <c r="G103" s="47">
        <f>G104+G109</f>
        <v>8830.7999999999993</v>
      </c>
      <c r="H103" s="47">
        <f>H104+H109</f>
        <v>4057.9</v>
      </c>
      <c r="I103" s="47">
        <f>I104+I109</f>
        <v>4037.1000000000004</v>
      </c>
      <c r="J103" s="48">
        <f t="shared" si="27"/>
        <v>99.487419601271597</v>
      </c>
      <c r="K103" s="49">
        <f t="shared" si="23"/>
        <v>-20.799999999999727</v>
      </c>
    </row>
    <row r="104" spans="1:11" ht="60" x14ac:dyDescent="0.25">
      <c r="A104" s="116"/>
      <c r="B104" s="46" t="s">
        <v>469</v>
      </c>
      <c r="C104" s="46" t="s">
        <v>477</v>
      </c>
      <c r="D104" s="115"/>
      <c r="E104" s="50" t="s">
        <v>478</v>
      </c>
      <c r="F104" s="47" t="s">
        <v>539</v>
      </c>
      <c r="G104" s="49">
        <f>G105+G106+G108+G107</f>
        <v>8693.7999999999993</v>
      </c>
      <c r="H104" s="49">
        <f t="shared" ref="H104:I104" si="28">H105+H106+H108+H107</f>
        <v>3991.2000000000003</v>
      </c>
      <c r="I104" s="49">
        <f t="shared" si="28"/>
        <v>3991.2000000000003</v>
      </c>
      <c r="J104" s="48">
        <f t="shared" si="27"/>
        <v>100</v>
      </c>
      <c r="K104" s="49">
        <f t="shared" si="23"/>
        <v>0</v>
      </c>
    </row>
    <row r="105" spans="1:11" ht="90" x14ac:dyDescent="0.25">
      <c r="A105" s="116"/>
      <c r="B105" s="46" t="s">
        <v>469</v>
      </c>
      <c r="C105" s="46" t="s">
        <v>477</v>
      </c>
      <c r="D105" s="46" t="s">
        <v>9</v>
      </c>
      <c r="E105" s="122" t="s">
        <v>10</v>
      </c>
      <c r="F105" s="47" t="s">
        <v>539</v>
      </c>
      <c r="G105" s="49">
        <v>7954.2</v>
      </c>
      <c r="H105" s="49">
        <v>3767.9</v>
      </c>
      <c r="I105" s="49">
        <v>3767.9</v>
      </c>
      <c r="J105" s="48">
        <f t="shared" si="27"/>
        <v>100</v>
      </c>
      <c r="K105" s="49">
        <f t="shared" si="23"/>
        <v>0</v>
      </c>
    </row>
    <row r="106" spans="1:11" ht="45" x14ac:dyDescent="0.25">
      <c r="A106" s="116"/>
      <c r="B106" s="46" t="s">
        <v>469</v>
      </c>
      <c r="C106" s="46" t="s">
        <v>477</v>
      </c>
      <c r="D106" s="46" t="s">
        <v>11</v>
      </c>
      <c r="E106" s="122" t="s">
        <v>12</v>
      </c>
      <c r="F106" s="47" t="s">
        <v>539</v>
      </c>
      <c r="G106" s="47">
        <v>736.5</v>
      </c>
      <c r="H106" s="47">
        <v>221.3</v>
      </c>
      <c r="I106" s="47">
        <v>221.3</v>
      </c>
      <c r="J106" s="48">
        <f t="shared" si="27"/>
        <v>100</v>
      </c>
      <c r="K106" s="49">
        <f t="shared" si="23"/>
        <v>0</v>
      </c>
    </row>
    <row r="107" spans="1:11" ht="30" x14ac:dyDescent="0.25">
      <c r="A107" s="164"/>
      <c r="B107" s="144" t="s">
        <v>469</v>
      </c>
      <c r="C107" s="144" t="s">
        <v>477</v>
      </c>
      <c r="D107" s="144" t="s">
        <v>362</v>
      </c>
      <c r="E107" s="51" t="s">
        <v>363</v>
      </c>
      <c r="F107" s="24"/>
      <c r="G107" s="24">
        <v>0.8</v>
      </c>
      <c r="H107" s="24">
        <v>0.8</v>
      </c>
      <c r="I107" s="24">
        <v>0.8</v>
      </c>
      <c r="J107" s="168">
        <f t="shared" si="27"/>
        <v>100</v>
      </c>
      <c r="K107" s="167">
        <f t="shared" si="23"/>
        <v>0</v>
      </c>
    </row>
    <row r="108" spans="1:11" ht="15.75" x14ac:dyDescent="0.25">
      <c r="A108" s="116"/>
      <c r="B108" s="46" t="s">
        <v>469</v>
      </c>
      <c r="C108" s="46" t="s">
        <v>477</v>
      </c>
      <c r="D108" s="115">
        <v>800</v>
      </c>
      <c r="E108" s="122" t="s">
        <v>14</v>
      </c>
      <c r="F108" s="47" t="s">
        <v>539</v>
      </c>
      <c r="G108" s="47">
        <v>2.2999999999999998</v>
      </c>
      <c r="H108" s="47">
        <v>1.2</v>
      </c>
      <c r="I108" s="47">
        <v>1.2</v>
      </c>
      <c r="J108" s="48">
        <f t="shared" si="27"/>
        <v>100</v>
      </c>
      <c r="K108" s="49">
        <f t="shared" si="23"/>
        <v>0</v>
      </c>
    </row>
    <row r="109" spans="1:11" ht="45" x14ac:dyDescent="0.25">
      <c r="A109" s="116"/>
      <c r="B109" s="46" t="s">
        <v>469</v>
      </c>
      <c r="C109" s="46" t="s">
        <v>479</v>
      </c>
      <c r="D109" s="46"/>
      <c r="E109" s="51" t="s">
        <v>437</v>
      </c>
      <c r="F109" s="47" t="s">
        <v>539</v>
      </c>
      <c r="G109" s="49">
        <f>G110+G111</f>
        <v>137</v>
      </c>
      <c r="H109" s="49">
        <f>H110+H111</f>
        <v>66.7</v>
      </c>
      <c r="I109" s="49">
        <f>I110+I111</f>
        <v>45.9</v>
      </c>
      <c r="J109" s="48">
        <f t="shared" si="27"/>
        <v>68.815592203898049</v>
      </c>
      <c r="K109" s="49">
        <f t="shared" si="23"/>
        <v>-20.800000000000004</v>
      </c>
    </row>
    <row r="110" spans="1:11" ht="90" x14ac:dyDescent="0.25">
      <c r="A110" s="116"/>
      <c r="B110" s="46" t="s">
        <v>469</v>
      </c>
      <c r="C110" s="46" t="s">
        <v>479</v>
      </c>
      <c r="D110" s="115">
        <v>100</v>
      </c>
      <c r="E110" s="50" t="s">
        <v>10</v>
      </c>
      <c r="F110" s="47" t="s">
        <v>539</v>
      </c>
      <c r="G110" s="49">
        <v>133.30000000000001</v>
      </c>
      <c r="H110" s="49">
        <v>66.7</v>
      </c>
      <c r="I110" s="49">
        <v>45.9</v>
      </c>
      <c r="J110" s="48">
        <f t="shared" si="27"/>
        <v>68.815592203898049</v>
      </c>
      <c r="K110" s="49">
        <f t="shared" si="23"/>
        <v>-20.800000000000004</v>
      </c>
    </row>
    <row r="111" spans="1:11" ht="45" x14ac:dyDescent="0.25">
      <c r="A111" s="116"/>
      <c r="B111" s="46" t="s">
        <v>469</v>
      </c>
      <c r="C111" s="46" t="s">
        <v>479</v>
      </c>
      <c r="D111" s="46" t="s">
        <v>11</v>
      </c>
      <c r="E111" s="50" t="s">
        <v>12</v>
      </c>
      <c r="F111" s="47" t="s">
        <v>539</v>
      </c>
      <c r="G111" s="49">
        <v>3.7</v>
      </c>
      <c r="H111" s="49">
        <v>0</v>
      </c>
      <c r="I111" s="49">
        <v>0</v>
      </c>
      <c r="J111" s="48">
        <v>0</v>
      </c>
      <c r="K111" s="49">
        <f t="shared" si="23"/>
        <v>0</v>
      </c>
    </row>
    <row r="112" spans="1:11" ht="75" x14ac:dyDescent="0.25">
      <c r="A112" s="116"/>
      <c r="B112" s="46" t="s">
        <v>469</v>
      </c>
      <c r="C112" s="46" t="s">
        <v>461</v>
      </c>
      <c r="D112" s="46"/>
      <c r="E112" s="50" t="s">
        <v>462</v>
      </c>
      <c r="F112" s="47" t="s">
        <v>539</v>
      </c>
      <c r="G112" s="47">
        <f t="shared" ref="G112:I114" si="29">G113</f>
        <v>186.8</v>
      </c>
      <c r="H112" s="47">
        <f t="shared" si="29"/>
        <v>0</v>
      </c>
      <c r="I112" s="47">
        <f t="shared" si="29"/>
        <v>0</v>
      </c>
      <c r="J112" s="48">
        <v>0</v>
      </c>
      <c r="K112" s="49">
        <f t="shared" si="23"/>
        <v>0</v>
      </c>
    </row>
    <row r="113" spans="1:11" ht="45" x14ac:dyDescent="0.25">
      <c r="A113" s="116"/>
      <c r="B113" s="46" t="s">
        <v>469</v>
      </c>
      <c r="C113" s="46" t="s">
        <v>463</v>
      </c>
      <c r="D113" s="46"/>
      <c r="E113" s="122" t="s">
        <v>464</v>
      </c>
      <c r="F113" s="47" t="s">
        <v>539</v>
      </c>
      <c r="G113" s="47">
        <f t="shared" si="29"/>
        <v>186.8</v>
      </c>
      <c r="H113" s="47">
        <f t="shared" si="29"/>
        <v>0</v>
      </c>
      <c r="I113" s="47">
        <f t="shared" si="29"/>
        <v>0</v>
      </c>
      <c r="J113" s="48">
        <v>0</v>
      </c>
      <c r="K113" s="49">
        <f t="shared" si="23"/>
        <v>0</v>
      </c>
    </row>
    <row r="114" spans="1:11" ht="30" x14ac:dyDescent="0.25">
      <c r="A114" s="116"/>
      <c r="B114" s="46" t="s">
        <v>469</v>
      </c>
      <c r="C114" s="46" t="s">
        <v>467</v>
      </c>
      <c r="D114" s="115"/>
      <c r="E114" s="122" t="s">
        <v>468</v>
      </c>
      <c r="F114" s="47" t="s">
        <v>539</v>
      </c>
      <c r="G114" s="47">
        <f t="shared" si="29"/>
        <v>186.8</v>
      </c>
      <c r="H114" s="47">
        <f t="shared" si="29"/>
        <v>0</v>
      </c>
      <c r="I114" s="47">
        <f t="shared" si="29"/>
        <v>0</v>
      </c>
      <c r="J114" s="48">
        <v>0</v>
      </c>
      <c r="K114" s="49">
        <f t="shared" si="23"/>
        <v>0</v>
      </c>
    </row>
    <row r="115" spans="1:11" ht="90" x14ac:dyDescent="0.25">
      <c r="A115" s="116"/>
      <c r="B115" s="46" t="s">
        <v>469</v>
      </c>
      <c r="C115" s="46" t="s">
        <v>467</v>
      </c>
      <c r="D115" s="115">
        <v>100</v>
      </c>
      <c r="E115" s="50" t="s">
        <v>10</v>
      </c>
      <c r="F115" s="47" t="s">
        <v>539</v>
      </c>
      <c r="G115" s="49">
        <v>186.8</v>
      </c>
      <c r="H115" s="49">
        <v>0</v>
      </c>
      <c r="I115" s="49">
        <v>0</v>
      </c>
      <c r="J115" s="48">
        <v>0</v>
      </c>
      <c r="K115" s="49">
        <f t="shared" si="23"/>
        <v>0</v>
      </c>
    </row>
    <row r="116" spans="1:11" ht="15.75" x14ac:dyDescent="0.25">
      <c r="A116" s="116"/>
      <c r="B116" s="46" t="s">
        <v>508</v>
      </c>
      <c r="C116" s="46"/>
      <c r="D116" s="46"/>
      <c r="E116" s="50" t="s">
        <v>509</v>
      </c>
      <c r="F116" s="47" t="s">
        <v>539</v>
      </c>
      <c r="G116" s="49">
        <f>G117+G142</f>
        <v>30505.600000000002</v>
      </c>
      <c r="H116" s="49">
        <f>H117+H142</f>
        <v>18075.5</v>
      </c>
      <c r="I116" s="49">
        <f>I117+I142</f>
        <v>16955.5</v>
      </c>
      <c r="J116" s="48">
        <f t="shared" ref="J116:J154" si="30">I116/H116*100</f>
        <v>93.803767530635398</v>
      </c>
      <c r="K116" s="49">
        <f t="shared" si="23"/>
        <v>-1120</v>
      </c>
    </row>
    <row r="117" spans="1:11" ht="15.75" x14ac:dyDescent="0.25">
      <c r="A117" s="116"/>
      <c r="B117" s="46" t="s">
        <v>364</v>
      </c>
      <c r="C117" s="116"/>
      <c r="D117" s="116"/>
      <c r="E117" s="50" t="s">
        <v>365</v>
      </c>
      <c r="F117" s="47" t="s">
        <v>539</v>
      </c>
      <c r="G117" s="47">
        <f>G118</f>
        <v>25949.9</v>
      </c>
      <c r="H117" s="47">
        <f>H118</f>
        <v>15775.5</v>
      </c>
      <c r="I117" s="47">
        <f>I118</f>
        <v>14655.5</v>
      </c>
      <c r="J117" s="48">
        <f t="shared" si="30"/>
        <v>92.900383506069545</v>
      </c>
      <c r="K117" s="49">
        <f t="shared" si="23"/>
        <v>-1120</v>
      </c>
    </row>
    <row r="118" spans="1:11" ht="45" x14ac:dyDescent="0.25">
      <c r="A118" s="116"/>
      <c r="B118" s="46" t="s">
        <v>364</v>
      </c>
      <c r="C118" s="46" t="s">
        <v>427</v>
      </c>
      <c r="D118" s="46"/>
      <c r="E118" s="51" t="s">
        <v>428</v>
      </c>
      <c r="F118" s="47" t="s">
        <v>539</v>
      </c>
      <c r="G118" s="47">
        <f>G119+G124+G137</f>
        <v>25949.9</v>
      </c>
      <c r="H118" s="47">
        <f>H119+H124+H137</f>
        <v>15775.5</v>
      </c>
      <c r="I118" s="47">
        <f>I119+I124+I137</f>
        <v>14655.5</v>
      </c>
      <c r="J118" s="48">
        <f t="shared" si="30"/>
        <v>92.900383506069545</v>
      </c>
      <c r="K118" s="49">
        <f t="shared" si="23"/>
        <v>-1120</v>
      </c>
    </row>
    <row r="119" spans="1:11" ht="60" x14ac:dyDescent="0.25">
      <c r="A119" s="116"/>
      <c r="B119" s="46" t="s">
        <v>364</v>
      </c>
      <c r="C119" s="46" t="s">
        <v>429</v>
      </c>
      <c r="D119" s="46"/>
      <c r="E119" s="50" t="s">
        <v>430</v>
      </c>
      <c r="F119" s="47" t="s">
        <v>539</v>
      </c>
      <c r="G119" s="47">
        <f t="shared" ref="G119:I120" si="31">G120</f>
        <v>4523</v>
      </c>
      <c r="H119" s="47">
        <f t="shared" si="31"/>
        <v>2448</v>
      </c>
      <c r="I119" s="47">
        <f t="shared" si="31"/>
        <v>1967</v>
      </c>
      <c r="J119" s="48">
        <f t="shared" si="30"/>
        <v>80.351307189542482</v>
      </c>
      <c r="K119" s="49">
        <f t="shared" si="23"/>
        <v>-481</v>
      </c>
    </row>
    <row r="120" spans="1:11" ht="90" x14ac:dyDescent="0.25">
      <c r="A120" s="116"/>
      <c r="B120" s="46" t="s">
        <v>364</v>
      </c>
      <c r="C120" s="46" t="s">
        <v>480</v>
      </c>
      <c r="D120" s="115"/>
      <c r="E120" s="45" t="s">
        <v>481</v>
      </c>
      <c r="F120" s="47" t="s">
        <v>539</v>
      </c>
      <c r="G120" s="47">
        <f>G121</f>
        <v>4523</v>
      </c>
      <c r="H120" s="47">
        <f t="shared" si="31"/>
        <v>2448</v>
      </c>
      <c r="I120" s="47">
        <f t="shared" si="31"/>
        <v>1967</v>
      </c>
      <c r="J120" s="48">
        <f t="shared" si="30"/>
        <v>80.351307189542482</v>
      </c>
      <c r="K120" s="49">
        <f t="shared" si="23"/>
        <v>-481</v>
      </c>
    </row>
    <row r="121" spans="1:11" ht="135" x14ac:dyDescent="0.25">
      <c r="A121" s="116"/>
      <c r="B121" s="46" t="s">
        <v>364</v>
      </c>
      <c r="C121" s="46" t="s">
        <v>482</v>
      </c>
      <c r="D121" s="46"/>
      <c r="E121" s="50" t="s">
        <v>483</v>
      </c>
      <c r="F121" s="47" t="s">
        <v>539</v>
      </c>
      <c r="G121" s="47">
        <f>G122+G123</f>
        <v>4523</v>
      </c>
      <c r="H121" s="47">
        <f>H122+H123</f>
        <v>2448</v>
      </c>
      <c r="I121" s="47">
        <f>I122+I123</f>
        <v>1967</v>
      </c>
      <c r="J121" s="48">
        <f t="shared" si="30"/>
        <v>80.351307189542482</v>
      </c>
      <c r="K121" s="49">
        <f t="shared" si="23"/>
        <v>-481</v>
      </c>
    </row>
    <row r="122" spans="1:11" ht="30" x14ac:dyDescent="0.25">
      <c r="A122" s="116"/>
      <c r="B122" s="46" t="s">
        <v>364</v>
      </c>
      <c r="C122" s="47" t="s">
        <v>482</v>
      </c>
      <c r="D122" s="115">
        <v>300</v>
      </c>
      <c r="E122" s="124" t="s">
        <v>363</v>
      </c>
      <c r="F122" s="47" t="s">
        <v>539</v>
      </c>
      <c r="G122" s="47">
        <v>1993</v>
      </c>
      <c r="H122" s="47">
        <v>1140</v>
      </c>
      <c r="I122" s="47">
        <v>659</v>
      </c>
      <c r="J122" s="48">
        <f t="shared" si="30"/>
        <v>57.807017543859651</v>
      </c>
      <c r="K122" s="49">
        <f t="shared" si="23"/>
        <v>-481</v>
      </c>
    </row>
    <row r="123" spans="1:11" ht="45" x14ac:dyDescent="0.25">
      <c r="A123" s="116"/>
      <c r="B123" s="46" t="s">
        <v>364</v>
      </c>
      <c r="C123" s="125" t="s">
        <v>482</v>
      </c>
      <c r="D123" s="125" t="s">
        <v>80</v>
      </c>
      <c r="E123" s="122" t="s">
        <v>81</v>
      </c>
      <c r="F123" s="47" t="s">
        <v>539</v>
      </c>
      <c r="G123" s="47">
        <v>2530</v>
      </c>
      <c r="H123" s="47">
        <v>1308</v>
      </c>
      <c r="I123" s="47">
        <v>1308</v>
      </c>
      <c r="J123" s="48">
        <f t="shared" si="30"/>
        <v>100</v>
      </c>
      <c r="K123" s="49">
        <f t="shared" si="23"/>
        <v>0</v>
      </c>
    </row>
    <row r="124" spans="1:11" ht="75" x14ac:dyDescent="0.25">
      <c r="A124" s="116"/>
      <c r="B124" s="46" t="s">
        <v>364</v>
      </c>
      <c r="C124" s="46" t="s">
        <v>440</v>
      </c>
      <c r="D124" s="115"/>
      <c r="E124" s="50" t="s">
        <v>441</v>
      </c>
      <c r="F124" s="47" t="s">
        <v>539</v>
      </c>
      <c r="G124" s="47">
        <f>G125+G129+G132</f>
        <v>20991.9</v>
      </c>
      <c r="H124" s="47">
        <f>H125+H129+H132</f>
        <v>13055</v>
      </c>
      <c r="I124" s="47">
        <f>I125+I129+I132</f>
        <v>12421.3</v>
      </c>
      <c r="J124" s="48">
        <f t="shared" si="30"/>
        <v>95.145921103025657</v>
      </c>
      <c r="K124" s="49">
        <f t="shared" si="23"/>
        <v>-633.70000000000073</v>
      </c>
    </row>
    <row r="125" spans="1:11" ht="45" x14ac:dyDescent="0.25">
      <c r="A125" s="116"/>
      <c r="B125" s="46" t="s">
        <v>364</v>
      </c>
      <c r="C125" s="46" t="s">
        <v>442</v>
      </c>
      <c r="D125" s="46"/>
      <c r="E125" s="51" t="s">
        <v>105</v>
      </c>
      <c r="F125" s="47" t="s">
        <v>539</v>
      </c>
      <c r="G125" s="47">
        <f>G126</f>
        <v>16173.1</v>
      </c>
      <c r="H125" s="47">
        <f>H126</f>
        <v>9464</v>
      </c>
      <c r="I125" s="47">
        <f>I126</f>
        <v>9464</v>
      </c>
      <c r="J125" s="48">
        <f t="shared" si="30"/>
        <v>100</v>
      </c>
      <c r="K125" s="49">
        <f t="shared" si="23"/>
        <v>0</v>
      </c>
    </row>
    <row r="126" spans="1:11" ht="45" x14ac:dyDescent="0.25">
      <c r="A126" s="116"/>
      <c r="B126" s="46" t="s">
        <v>364</v>
      </c>
      <c r="C126" s="46" t="s">
        <v>447</v>
      </c>
      <c r="D126" s="46"/>
      <c r="E126" s="50" t="s">
        <v>437</v>
      </c>
      <c r="F126" s="47" t="s">
        <v>539</v>
      </c>
      <c r="G126" s="47">
        <f>G127+G128</f>
        <v>16173.1</v>
      </c>
      <c r="H126" s="47">
        <f>H127+H128</f>
        <v>9464</v>
      </c>
      <c r="I126" s="47">
        <f>I127+I128</f>
        <v>9464</v>
      </c>
      <c r="J126" s="48">
        <f t="shared" si="30"/>
        <v>100</v>
      </c>
      <c r="K126" s="49">
        <f t="shared" si="23"/>
        <v>0</v>
      </c>
    </row>
    <row r="127" spans="1:11" ht="30" x14ac:dyDescent="0.25">
      <c r="A127" s="116"/>
      <c r="B127" s="46" t="s">
        <v>364</v>
      </c>
      <c r="C127" s="46" t="s">
        <v>447</v>
      </c>
      <c r="D127" s="46" t="s">
        <v>362</v>
      </c>
      <c r="E127" s="51" t="s">
        <v>363</v>
      </c>
      <c r="F127" s="47" t="s">
        <v>539</v>
      </c>
      <c r="G127" s="47">
        <v>1432.7</v>
      </c>
      <c r="H127" s="47">
        <v>19.8</v>
      </c>
      <c r="I127" s="47">
        <v>19.8</v>
      </c>
      <c r="J127" s="48">
        <f t="shared" si="30"/>
        <v>100</v>
      </c>
      <c r="K127" s="49">
        <f t="shared" si="23"/>
        <v>0</v>
      </c>
    </row>
    <row r="128" spans="1:11" ht="45" x14ac:dyDescent="0.25">
      <c r="A128" s="116"/>
      <c r="B128" s="46" t="s">
        <v>364</v>
      </c>
      <c r="C128" s="46" t="s">
        <v>447</v>
      </c>
      <c r="D128" s="46" t="s">
        <v>80</v>
      </c>
      <c r="E128" s="51" t="s">
        <v>81</v>
      </c>
      <c r="F128" s="47" t="s">
        <v>539</v>
      </c>
      <c r="G128" s="47">
        <v>14740.4</v>
      </c>
      <c r="H128" s="47">
        <v>9444.2000000000007</v>
      </c>
      <c r="I128" s="47">
        <v>9444.2000000000007</v>
      </c>
      <c r="J128" s="48">
        <f t="shared" si="30"/>
        <v>100</v>
      </c>
      <c r="K128" s="49">
        <f t="shared" si="23"/>
        <v>0</v>
      </c>
    </row>
    <row r="129" spans="1:11" ht="45" x14ac:dyDescent="0.25">
      <c r="A129" s="116"/>
      <c r="B129" s="46" t="s">
        <v>585</v>
      </c>
      <c r="C129" s="46" t="s">
        <v>592</v>
      </c>
      <c r="D129" s="46"/>
      <c r="E129" s="51" t="s">
        <v>593</v>
      </c>
      <c r="F129" s="47" t="s">
        <v>539</v>
      </c>
      <c r="G129" s="47">
        <f t="shared" ref="G129:I130" si="32">G130</f>
        <v>5</v>
      </c>
      <c r="H129" s="47">
        <f t="shared" si="32"/>
        <v>5</v>
      </c>
      <c r="I129" s="47">
        <f t="shared" si="32"/>
        <v>5</v>
      </c>
      <c r="J129" s="48">
        <f t="shared" si="30"/>
        <v>100</v>
      </c>
      <c r="K129" s="49">
        <f t="shared" si="23"/>
        <v>0</v>
      </c>
    </row>
    <row r="130" spans="1:11" ht="60" x14ac:dyDescent="0.25">
      <c r="A130" s="116"/>
      <c r="B130" s="46" t="s">
        <v>585</v>
      </c>
      <c r="C130" s="46" t="s">
        <v>594</v>
      </c>
      <c r="D130" s="46"/>
      <c r="E130" s="51" t="s">
        <v>595</v>
      </c>
      <c r="F130" s="47" t="s">
        <v>539</v>
      </c>
      <c r="G130" s="47">
        <f t="shared" si="32"/>
        <v>5</v>
      </c>
      <c r="H130" s="47">
        <f t="shared" si="32"/>
        <v>5</v>
      </c>
      <c r="I130" s="47">
        <f t="shared" si="32"/>
        <v>5</v>
      </c>
      <c r="J130" s="48">
        <f t="shared" si="30"/>
        <v>100</v>
      </c>
      <c r="K130" s="49">
        <f t="shared" si="23"/>
        <v>0</v>
      </c>
    </row>
    <row r="131" spans="1:11" ht="30" x14ac:dyDescent="0.25">
      <c r="A131" s="116"/>
      <c r="B131" s="46" t="s">
        <v>585</v>
      </c>
      <c r="C131" s="46" t="s">
        <v>594</v>
      </c>
      <c r="D131" s="46" t="s">
        <v>362</v>
      </c>
      <c r="E131" s="51" t="s">
        <v>363</v>
      </c>
      <c r="F131" s="47" t="s">
        <v>539</v>
      </c>
      <c r="G131" s="47">
        <v>5</v>
      </c>
      <c r="H131" s="47">
        <v>5</v>
      </c>
      <c r="I131" s="47">
        <v>5</v>
      </c>
      <c r="J131" s="48">
        <f t="shared" si="30"/>
        <v>100</v>
      </c>
      <c r="K131" s="49">
        <f t="shared" si="23"/>
        <v>0</v>
      </c>
    </row>
    <row r="132" spans="1:11" ht="110.25" x14ac:dyDescent="0.25">
      <c r="A132" s="53"/>
      <c r="B132" s="46" t="s">
        <v>364</v>
      </c>
      <c r="C132" s="46" t="s">
        <v>484</v>
      </c>
      <c r="D132" s="46"/>
      <c r="E132" s="54" t="s">
        <v>481</v>
      </c>
      <c r="F132" s="47" t="s">
        <v>539</v>
      </c>
      <c r="G132" s="47">
        <f>G133</f>
        <v>4813.8</v>
      </c>
      <c r="H132" s="47">
        <f>H133</f>
        <v>3586</v>
      </c>
      <c r="I132" s="47">
        <f>I133</f>
        <v>2952.3</v>
      </c>
      <c r="J132" s="48">
        <f t="shared" si="30"/>
        <v>82.32849972113776</v>
      </c>
      <c r="K132" s="49">
        <f t="shared" si="23"/>
        <v>-633.69999999999982</v>
      </c>
    </row>
    <row r="133" spans="1:11" ht="157.5" x14ac:dyDescent="0.25">
      <c r="A133" s="53"/>
      <c r="B133" s="46" t="s">
        <v>364</v>
      </c>
      <c r="C133" s="46" t="s">
        <v>485</v>
      </c>
      <c r="D133" s="46"/>
      <c r="E133" s="55" t="s">
        <v>483</v>
      </c>
      <c r="F133" s="47" t="s">
        <v>539</v>
      </c>
      <c r="G133" s="47">
        <f>G134+G135+G136</f>
        <v>4813.8</v>
      </c>
      <c r="H133" s="47">
        <f>H134+H135+H136</f>
        <v>3586</v>
      </c>
      <c r="I133" s="47">
        <f>I134+I135+I136</f>
        <v>2952.3</v>
      </c>
      <c r="J133" s="48">
        <f t="shared" si="30"/>
        <v>82.32849972113776</v>
      </c>
      <c r="K133" s="49">
        <f t="shared" si="23"/>
        <v>-633.69999999999982</v>
      </c>
    </row>
    <row r="134" spans="1:11" ht="110.25" x14ac:dyDescent="0.2">
      <c r="A134" s="46"/>
      <c r="B134" s="46" t="s">
        <v>364</v>
      </c>
      <c r="C134" s="46" t="s">
        <v>485</v>
      </c>
      <c r="D134" s="46" t="s">
        <v>9</v>
      </c>
      <c r="E134" s="56" t="s">
        <v>10</v>
      </c>
      <c r="F134" s="47" t="s">
        <v>539</v>
      </c>
      <c r="G134" s="47">
        <v>469</v>
      </c>
      <c r="H134" s="47">
        <v>355</v>
      </c>
      <c r="I134" s="47">
        <v>340.3</v>
      </c>
      <c r="J134" s="48">
        <f t="shared" si="30"/>
        <v>95.859154929577471</v>
      </c>
      <c r="K134" s="49">
        <f t="shared" si="23"/>
        <v>-14.699999999999989</v>
      </c>
    </row>
    <row r="135" spans="1:11" ht="31.5" x14ac:dyDescent="0.2">
      <c r="A135" s="46"/>
      <c r="B135" s="46" t="s">
        <v>364</v>
      </c>
      <c r="C135" s="46" t="s">
        <v>485</v>
      </c>
      <c r="D135" s="46" t="s">
        <v>362</v>
      </c>
      <c r="E135" s="56" t="s">
        <v>363</v>
      </c>
      <c r="F135" s="47" t="s">
        <v>539</v>
      </c>
      <c r="G135" s="47">
        <v>1940.5</v>
      </c>
      <c r="H135" s="47">
        <v>1626</v>
      </c>
      <c r="I135" s="47">
        <v>1007</v>
      </c>
      <c r="J135" s="48">
        <f t="shared" si="30"/>
        <v>61.931119311193115</v>
      </c>
      <c r="K135" s="49">
        <f t="shared" si="23"/>
        <v>-619</v>
      </c>
    </row>
    <row r="136" spans="1:11" ht="63" x14ac:dyDescent="0.2">
      <c r="A136" s="46"/>
      <c r="B136" s="46" t="s">
        <v>364</v>
      </c>
      <c r="C136" s="46" t="s">
        <v>485</v>
      </c>
      <c r="D136" s="46" t="s">
        <v>80</v>
      </c>
      <c r="E136" s="56" t="s">
        <v>81</v>
      </c>
      <c r="F136" s="47" t="s">
        <v>539</v>
      </c>
      <c r="G136" s="47">
        <v>2404.3000000000002</v>
      </c>
      <c r="H136" s="47">
        <v>1605</v>
      </c>
      <c r="I136" s="47">
        <v>1605</v>
      </c>
      <c r="J136" s="48">
        <f t="shared" si="30"/>
        <v>100</v>
      </c>
      <c r="K136" s="49">
        <f t="shared" si="23"/>
        <v>0</v>
      </c>
    </row>
    <row r="137" spans="1:11" ht="63" x14ac:dyDescent="0.25">
      <c r="A137" s="53"/>
      <c r="B137" s="46" t="s">
        <v>364</v>
      </c>
      <c r="C137" s="46" t="s">
        <v>452</v>
      </c>
      <c r="D137" s="46"/>
      <c r="E137" s="54" t="s">
        <v>453</v>
      </c>
      <c r="F137" s="47" t="s">
        <v>539</v>
      </c>
      <c r="G137" s="47">
        <f t="shared" ref="G137:I138" si="33">G138</f>
        <v>435</v>
      </c>
      <c r="H137" s="47">
        <f t="shared" si="33"/>
        <v>272.5</v>
      </c>
      <c r="I137" s="47">
        <f t="shared" si="33"/>
        <v>267.2</v>
      </c>
      <c r="J137" s="48">
        <f t="shared" si="30"/>
        <v>98.055045871559628</v>
      </c>
      <c r="K137" s="49">
        <f t="shared" si="23"/>
        <v>-5.3000000000000114</v>
      </c>
    </row>
    <row r="138" spans="1:11" ht="110.25" x14ac:dyDescent="0.25">
      <c r="A138" s="53"/>
      <c r="B138" s="46" t="s">
        <v>364</v>
      </c>
      <c r="C138" s="46" t="s">
        <v>486</v>
      </c>
      <c r="D138" s="46"/>
      <c r="E138" s="54" t="s">
        <v>481</v>
      </c>
      <c r="F138" s="47" t="s">
        <v>539</v>
      </c>
      <c r="G138" s="47">
        <f t="shared" si="33"/>
        <v>435</v>
      </c>
      <c r="H138" s="47">
        <f t="shared" si="33"/>
        <v>272.5</v>
      </c>
      <c r="I138" s="47">
        <f t="shared" si="33"/>
        <v>267.2</v>
      </c>
      <c r="J138" s="48">
        <f t="shared" si="30"/>
        <v>98.055045871559628</v>
      </c>
      <c r="K138" s="49">
        <f t="shared" si="23"/>
        <v>-5.3000000000000114</v>
      </c>
    </row>
    <row r="139" spans="1:11" ht="157.5" x14ac:dyDescent="0.25">
      <c r="A139" s="53"/>
      <c r="B139" s="46" t="s">
        <v>364</v>
      </c>
      <c r="C139" s="46" t="s">
        <v>487</v>
      </c>
      <c r="D139" s="46"/>
      <c r="E139" s="55" t="s">
        <v>483</v>
      </c>
      <c r="F139" s="47" t="s">
        <v>539</v>
      </c>
      <c r="G139" s="47">
        <f>G140+G141</f>
        <v>435</v>
      </c>
      <c r="H139" s="47">
        <f>H140+H141</f>
        <v>272.5</v>
      </c>
      <c r="I139" s="47">
        <f>I140+I141</f>
        <v>267.2</v>
      </c>
      <c r="J139" s="48">
        <f t="shared" si="30"/>
        <v>98.055045871559628</v>
      </c>
      <c r="K139" s="49">
        <f t="shared" si="23"/>
        <v>-5.3000000000000114</v>
      </c>
    </row>
    <row r="140" spans="1:11" ht="31.5" x14ac:dyDescent="0.2">
      <c r="A140" s="46"/>
      <c r="B140" s="46" t="s">
        <v>364</v>
      </c>
      <c r="C140" s="46" t="s">
        <v>487</v>
      </c>
      <c r="D140" s="46" t="s">
        <v>362</v>
      </c>
      <c r="E140" s="56" t="s">
        <v>363</v>
      </c>
      <c r="F140" s="47" t="s">
        <v>539</v>
      </c>
      <c r="G140" s="47">
        <v>25</v>
      </c>
      <c r="H140" s="47">
        <v>16.5</v>
      </c>
      <c r="I140" s="47">
        <v>11.2</v>
      </c>
      <c r="J140" s="48">
        <f t="shared" si="30"/>
        <v>67.878787878787875</v>
      </c>
      <c r="K140" s="49">
        <f t="shared" si="23"/>
        <v>-5.3000000000000007</v>
      </c>
    </row>
    <row r="141" spans="1:11" ht="63" x14ac:dyDescent="0.2">
      <c r="A141" s="46"/>
      <c r="B141" s="46" t="s">
        <v>364</v>
      </c>
      <c r="C141" s="46" t="s">
        <v>487</v>
      </c>
      <c r="D141" s="46" t="s">
        <v>80</v>
      </c>
      <c r="E141" s="56" t="s">
        <v>81</v>
      </c>
      <c r="F141" s="47" t="s">
        <v>539</v>
      </c>
      <c r="G141" s="47">
        <v>410</v>
      </c>
      <c r="H141" s="47">
        <v>256</v>
      </c>
      <c r="I141" s="47">
        <v>256</v>
      </c>
      <c r="J141" s="48">
        <f t="shared" si="30"/>
        <v>100</v>
      </c>
      <c r="K141" s="49">
        <f t="shared" si="23"/>
        <v>0</v>
      </c>
    </row>
    <row r="142" spans="1:11" ht="15.75" x14ac:dyDescent="0.25">
      <c r="A142" s="53"/>
      <c r="B142" s="46" t="s">
        <v>381</v>
      </c>
      <c r="C142" s="46"/>
      <c r="D142" s="46"/>
      <c r="E142" s="54" t="s">
        <v>382</v>
      </c>
      <c r="F142" s="47" t="s">
        <v>539</v>
      </c>
      <c r="G142" s="47">
        <f t="shared" ref="G142:I146" si="34">G143</f>
        <v>4555.7</v>
      </c>
      <c r="H142" s="47">
        <f t="shared" si="34"/>
        <v>2300</v>
      </c>
      <c r="I142" s="47">
        <f t="shared" si="34"/>
        <v>2300</v>
      </c>
      <c r="J142" s="48">
        <f t="shared" si="30"/>
        <v>100</v>
      </c>
      <c r="K142" s="49">
        <f t="shared" si="23"/>
        <v>0</v>
      </c>
    </row>
    <row r="143" spans="1:11" ht="63" x14ac:dyDescent="0.25">
      <c r="A143" s="53"/>
      <c r="B143" s="46" t="s">
        <v>381</v>
      </c>
      <c r="C143" s="46" t="s">
        <v>427</v>
      </c>
      <c r="D143" s="46"/>
      <c r="E143" s="54" t="s">
        <v>428</v>
      </c>
      <c r="F143" s="47" t="s">
        <v>539</v>
      </c>
      <c r="G143" s="47">
        <f t="shared" si="34"/>
        <v>4555.7</v>
      </c>
      <c r="H143" s="47">
        <f t="shared" si="34"/>
        <v>2300</v>
      </c>
      <c r="I143" s="47">
        <f t="shared" si="34"/>
        <v>2300</v>
      </c>
      <c r="J143" s="48">
        <f t="shared" si="30"/>
        <v>100</v>
      </c>
      <c r="K143" s="49">
        <f t="shared" si="23"/>
        <v>0</v>
      </c>
    </row>
    <row r="144" spans="1:11" ht="63" x14ac:dyDescent="0.25">
      <c r="A144" s="53"/>
      <c r="B144" s="46" t="s">
        <v>381</v>
      </c>
      <c r="C144" s="46" t="s">
        <v>429</v>
      </c>
      <c r="D144" s="46"/>
      <c r="E144" s="54" t="s">
        <v>430</v>
      </c>
      <c r="F144" s="47" t="s">
        <v>539</v>
      </c>
      <c r="G144" s="47">
        <f t="shared" si="34"/>
        <v>4555.7</v>
      </c>
      <c r="H144" s="47">
        <f t="shared" si="34"/>
        <v>2300</v>
      </c>
      <c r="I144" s="47">
        <f t="shared" si="34"/>
        <v>2300</v>
      </c>
      <c r="J144" s="48">
        <f t="shared" si="30"/>
        <v>100</v>
      </c>
      <c r="K144" s="49">
        <f t="shared" si="23"/>
        <v>0</v>
      </c>
    </row>
    <row r="145" spans="1:11" ht="47.25" x14ac:dyDescent="0.25">
      <c r="A145" s="53"/>
      <c r="B145" s="46" t="s">
        <v>381</v>
      </c>
      <c r="C145" s="46" t="s">
        <v>431</v>
      </c>
      <c r="D145" s="46"/>
      <c r="E145" s="54" t="s">
        <v>105</v>
      </c>
      <c r="F145" s="47" t="s">
        <v>539</v>
      </c>
      <c r="G145" s="47">
        <f t="shared" si="34"/>
        <v>4555.7</v>
      </c>
      <c r="H145" s="47">
        <f t="shared" si="34"/>
        <v>2300</v>
      </c>
      <c r="I145" s="47">
        <f t="shared" si="34"/>
        <v>2300</v>
      </c>
      <c r="J145" s="48">
        <f t="shared" si="30"/>
        <v>100</v>
      </c>
      <c r="K145" s="49">
        <f t="shared" ref="K145:K208" si="35">I145-H145</f>
        <v>0</v>
      </c>
    </row>
    <row r="146" spans="1:11" ht="47.25" x14ac:dyDescent="0.25">
      <c r="A146" s="53"/>
      <c r="B146" s="46" t="s">
        <v>381</v>
      </c>
      <c r="C146" s="46" t="s">
        <v>436</v>
      </c>
      <c r="D146" s="46"/>
      <c r="E146" s="54" t="s">
        <v>437</v>
      </c>
      <c r="F146" s="47" t="s">
        <v>539</v>
      </c>
      <c r="G146" s="47">
        <f t="shared" si="34"/>
        <v>4555.7</v>
      </c>
      <c r="H146" s="47">
        <f t="shared" si="34"/>
        <v>2300</v>
      </c>
      <c r="I146" s="47">
        <f t="shared" si="34"/>
        <v>2300</v>
      </c>
      <c r="J146" s="48">
        <f t="shared" si="30"/>
        <v>100</v>
      </c>
      <c r="K146" s="49">
        <f t="shared" si="35"/>
        <v>0</v>
      </c>
    </row>
    <row r="147" spans="1:11" ht="63" x14ac:dyDescent="0.2">
      <c r="A147" s="46"/>
      <c r="B147" s="46" t="s">
        <v>381</v>
      </c>
      <c r="C147" s="46" t="s">
        <v>436</v>
      </c>
      <c r="D147" s="46" t="s">
        <v>80</v>
      </c>
      <c r="E147" s="56" t="s">
        <v>81</v>
      </c>
      <c r="F147" s="47" t="s">
        <v>539</v>
      </c>
      <c r="G147" s="47">
        <v>4555.7</v>
      </c>
      <c r="H147" s="47">
        <v>2300</v>
      </c>
      <c r="I147" s="47">
        <v>2300</v>
      </c>
      <c r="J147" s="48">
        <f t="shared" si="30"/>
        <v>100</v>
      </c>
      <c r="K147" s="49">
        <f t="shared" si="35"/>
        <v>0</v>
      </c>
    </row>
    <row r="148" spans="1:11" ht="20.25" customHeight="1" x14ac:dyDescent="0.2">
      <c r="A148" s="46"/>
      <c r="B148" s="46" t="s">
        <v>510</v>
      </c>
      <c r="C148" s="46"/>
      <c r="D148" s="46"/>
      <c r="E148" s="56" t="s">
        <v>511</v>
      </c>
      <c r="F148" s="47" t="s">
        <v>539</v>
      </c>
      <c r="G148" s="47">
        <f t="shared" ref="G148:I151" si="36">G149</f>
        <v>721.1</v>
      </c>
      <c r="H148" s="47">
        <f t="shared" si="36"/>
        <v>721.1</v>
      </c>
      <c r="I148" s="47">
        <f t="shared" si="36"/>
        <v>721.1</v>
      </c>
      <c r="J148" s="48">
        <f t="shared" si="30"/>
        <v>100</v>
      </c>
      <c r="K148" s="49">
        <f t="shared" si="35"/>
        <v>0</v>
      </c>
    </row>
    <row r="149" spans="1:11" ht="20.25" customHeight="1" x14ac:dyDescent="0.2">
      <c r="A149" s="46"/>
      <c r="B149" s="46" t="s">
        <v>385</v>
      </c>
      <c r="C149" s="46"/>
      <c r="D149" s="46"/>
      <c r="E149" s="56" t="s">
        <v>386</v>
      </c>
      <c r="F149" s="47" t="s">
        <v>539</v>
      </c>
      <c r="G149" s="47">
        <f t="shared" si="36"/>
        <v>721.1</v>
      </c>
      <c r="H149" s="47">
        <f t="shared" si="36"/>
        <v>721.1</v>
      </c>
      <c r="I149" s="47">
        <f t="shared" si="36"/>
        <v>721.1</v>
      </c>
      <c r="J149" s="48">
        <f t="shared" si="30"/>
        <v>100</v>
      </c>
      <c r="K149" s="49">
        <f t="shared" si="35"/>
        <v>0</v>
      </c>
    </row>
    <row r="150" spans="1:11" ht="45" x14ac:dyDescent="0.2">
      <c r="A150" s="46"/>
      <c r="B150" s="46"/>
      <c r="C150" s="46" t="s">
        <v>427</v>
      </c>
      <c r="D150" s="46"/>
      <c r="E150" s="51" t="s">
        <v>428</v>
      </c>
      <c r="F150" s="47" t="s">
        <v>539</v>
      </c>
      <c r="G150" s="47">
        <f t="shared" si="36"/>
        <v>721.1</v>
      </c>
      <c r="H150" s="47">
        <f t="shared" si="36"/>
        <v>721.1</v>
      </c>
      <c r="I150" s="47">
        <f t="shared" si="36"/>
        <v>721.1</v>
      </c>
      <c r="J150" s="48">
        <f t="shared" si="30"/>
        <v>100</v>
      </c>
      <c r="K150" s="49">
        <f t="shared" si="35"/>
        <v>0</v>
      </c>
    </row>
    <row r="151" spans="1:11" ht="75" x14ac:dyDescent="0.2">
      <c r="A151" s="46"/>
      <c r="B151" s="46"/>
      <c r="C151" s="46" t="s">
        <v>440</v>
      </c>
      <c r="D151" s="46"/>
      <c r="E151" s="50" t="s">
        <v>441</v>
      </c>
      <c r="F151" s="47" t="s">
        <v>539</v>
      </c>
      <c r="G151" s="47">
        <f t="shared" si="36"/>
        <v>721.1</v>
      </c>
      <c r="H151" s="47">
        <f t="shared" si="36"/>
        <v>721.1</v>
      </c>
      <c r="I151" s="47">
        <f t="shared" si="36"/>
        <v>721.1</v>
      </c>
      <c r="J151" s="48">
        <f t="shared" si="30"/>
        <v>100</v>
      </c>
      <c r="K151" s="49">
        <f t="shared" si="35"/>
        <v>0</v>
      </c>
    </row>
    <row r="152" spans="1:11" ht="45" x14ac:dyDescent="0.2">
      <c r="A152" s="46"/>
      <c r="B152" s="46"/>
      <c r="C152" s="46" t="s">
        <v>442</v>
      </c>
      <c r="D152" s="46"/>
      <c r="E152" s="50" t="s">
        <v>105</v>
      </c>
      <c r="F152" s="47" t="s">
        <v>539</v>
      </c>
      <c r="G152" s="47">
        <f>G154</f>
        <v>721.1</v>
      </c>
      <c r="H152" s="47">
        <f>H154</f>
        <v>721.1</v>
      </c>
      <c r="I152" s="47">
        <f>I154</f>
        <v>721.1</v>
      </c>
      <c r="J152" s="48">
        <f t="shared" si="30"/>
        <v>100</v>
      </c>
      <c r="K152" s="49">
        <f t="shared" si="35"/>
        <v>0</v>
      </c>
    </row>
    <row r="153" spans="1:11" ht="47.25" x14ac:dyDescent="0.2">
      <c r="A153" s="46"/>
      <c r="B153" s="46"/>
      <c r="C153" s="46" t="s">
        <v>596</v>
      </c>
      <c r="D153" s="46"/>
      <c r="E153" s="56" t="s">
        <v>597</v>
      </c>
      <c r="F153" s="47" t="s">
        <v>539</v>
      </c>
      <c r="G153" s="47">
        <f>G154</f>
        <v>721.1</v>
      </c>
      <c r="H153" s="47">
        <f>H154</f>
        <v>721.1</v>
      </c>
      <c r="I153" s="47">
        <f>I154</f>
        <v>721.1</v>
      </c>
      <c r="J153" s="48">
        <f t="shared" si="30"/>
        <v>100</v>
      </c>
      <c r="K153" s="49">
        <f t="shared" si="35"/>
        <v>0</v>
      </c>
    </row>
    <row r="154" spans="1:11" ht="63" x14ac:dyDescent="0.2">
      <c r="A154" s="46"/>
      <c r="B154" s="46"/>
      <c r="C154" s="46"/>
      <c r="D154" s="46" t="s">
        <v>80</v>
      </c>
      <c r="E154" s="56" t="s">
        <v>81</v>
      </c>
      <c r="F154" s="47" t="s">
        <v>539</v>
      </c>
      <c r="G154" s="47">
        <v>721.1</v>
      </c>
      <c r="H154" s="47">
        <v>721.1</v>
      </c>
      <c r="I154" s="47">
        <v>721.1</v>
      </c>
      <c r="J154" s="48">
        <f t="shared" si="30"/>
        <v>100</v>
      </c>
      <c r="K154" s="49">
        <f t="shared" si="35"/>
        <v>0</v>
      </c>
    </row>
    <row r="155" spans="1:11" ht="63" x14ac:dyDescent="0.25">
      <c r="A155" s="1" t="s">
        <v>1</v>
      </c>
      <c r="B155" s="11"/>
      <c r="C155" s="11"/>
      <c r="D155" s="1"/>
      <c r="E155" s="2" t="s">
        <v>2</v>
      </c>
      <c r="F155" s="3">
        <v>22625.8</v>
      </c>
      <c r="G155" s="127">
        <v>0</v>
      </c>
      <c r="H155" s="127">
        <v>0</v>
      </c>
      <c r="I155" s="127">
        <v>0</v>
      </c>
      <c r="J155" s="126">
        <v>0</v>
      </c>
      <c r="K155" s="49">
        <f t="shared" si="35"/>
        <v>0</v>
      </c>
    </row>
    <row r="156" spans="1:11" ht="31.5" x14ac:dyDescent="0.25">
      <c r="A156" s="1"/>
      <c r="B156" s="1" t="s">
        <v>493</v>
      </c>
      <c r="C156" s="1"/>
      <c r="D156" s="1"/>
      <c r="E156" s="2" t="s">
        <v>494</v>
      </c>
      <c r="F156" s="3">
        <f>F157+F166</f>
        <v>22625.8</v>
      </c>
      <c r="G156" s="127">
        <v>0</v>
      </c>
      <c r="H156" s="127">
        <v>0</v>
      </c>
      <c r="I156" s="127">
        <v>0</v>
      </c>
      <c r="J156" s="126">
        <v>0</v>
      </c>
      <c r="K156" s="49">
        <f t="shared" si="35"/>
        <v>0</v>
      </c>
    </row>
    <row r="157" spans="1:11" ht="78.75" outlineLevel="1" x14ac:dyDescent="0.25">
      <c r="A157" s="1"/>
      <c r="B157" s="1" t="s">
        <v>3</v>
      </c>
      <c r="C157" s="1"/>
      <c r="D157" s="1"/>
      <c r="E157" s="2" t="s">
        <v>4</v>
      </c>
      <c r="F157" s="3">
        <v>9605.4</v>
      </c>
      <c r="G157" s="127">
        <v>0</v>
      </c>
      <c r="H157" s="127">
        <v>0</v>
      </c>
      <c r="I157" s="127">
        <v>0</v>
      </c>
      <c r="J157" s="126">
        <v>0</v>
      </c>
      <c r="K157" s="49">
        <f t="shared" si="35"/>
        <v>0</v>
      </c>
    </row>
    <row r="158" spans="1:11" ht="63" outlineLevel="2" x14ac:dyDescent="0.25">
      <c r="A158" s="1"/>
      <c r="B158" s="1" t="s">
        <v>3</v>
      </c>
      <c r="C158" s="1" t="s">
        <v>5</v>
      </c>
      <c r="D158" s="1"/>
      <c r="E158" s="2" t="s">
        <v>6</v>
      </c>
      <c r="F158" s="3">
        <v>9605.4</v>
      </c>
      <c r="G158" s="127">
        <v>0</v>
      </c>
      <c r="H158" s="127">
        <v>0</v>
      </c>
      <c r="I158" s="127">
        <v>0</v>
      </c>
      <c r="J158" s="126">
        <v>0</v>
      </c>
      <c r="K158" s="49">
        <f t="shared" si="35"/>
        <v>0</v>
      </c>
    </row>
    <row r="159" spans="1:11" ht="47.25" outlineLevel="5" x14ac:dyDescent="0.25">
      <c r="A159" s="1"/>
      <c r="B159" s="1" t="s">
        <v>3</v>
      </c>
      <c r="C159" s="1" t="s">
        <v>7</v>
      </c>
      <c r="D159" s="1"/>
      <c r="E159" s="2" t="s">
        <v>8</v>
      </c>
      <c r="F159" s="3">
        <v>9534.9</v>
      </c>
      <c r="G159" s="127">
        <v>0</v>
      </c>
      <c r="H159" s="127">
        <v>0</v>
      </c>
      <c r="I159" s="127">
        <v>0</v>
      </c>
      <c r="J159" s="126">
        <v>0</v>
      </c>
      <c r="K159" s="49">
        <f t="shared" si="35"/>
        <v>0</v>
      </c>
    </row>
    <row r="160" spans="1:11" ht="110.25" outlineLevel="6" x14ac:dyDescent="0.2">
      <c r="A160" s="4"/>
      <c r="B160" s="4" t="s">
        <v>3</v>
      </c>
      <c r="C160" s="4" t="s">
        <v>7</v>
      </c>
      <c r="D160" s="4" t="s">
        <v>9</v>
      </c>
      <c r="E160" s="5" t="s">
        <v>10</v>
      </c>
      <c r="F160" s="6">
        <v>7994.5</v>
      </c>
      <c r="G160" s="127">
        <v>0</v>
      </c>
      <c r="H160" s="127">
        <v>0</v>
      </c>
      <c r="I160" s="127">
        <v>0</v>
      </c>
      <c r="J160" s="126">
        <v>0</v>
      </c>
      <c r="K160" s="49">
        <f t="shared" si="35"/>
        <v>0</v>
      </c>
    </row>
    <row r="161" spans="1:11" ht="47.25" outlineLevel="6" x14ac:dyDescent="0.2">
      <c r="A161" s="4"/>
      <c r="B161" s="4" t="s">
        <v>3</v>
      </c>
      <c r="C161" s="4" t="s">
        <v>7</v>
      </c>
      <c r="D161" s="4" t="s">
        <v>11</v>
      </c>
      <c r="E161" s="5" t="s">
        <v>12</v>
      </c>
      <c r="F161" s="6">
        <v>1536.1</v>
      </c>
      <c r="G161" s="127">
        <v>0</v>
      </c>
      <c r="H161" s="127">
        <v>0</v>
      </c>
      <c r="I161" s="127">
        <v>0</v>
      </c>
      <c r="J161" s="126">
        <v>0</v>
      </c>
      <c r="K161" s="49">
        <f t="shared" si="35"/>
        <v>0</v>
      </c>
    </row>
    <row r="162" spans="1:11" ht="15.75" outlineLevel="6" x14ac:dyDescent="0.2">
      <c r="A162" s="4"/>
      <c r="B162" s="4" t="s">
        <v>3</v>
      </c>
      <c r="C162" s="4" t="s">
        <v>7</v>
      </c>
      <c r="D162" s="4" t="s">
        <v>13</v>
      </c>
      <c r="E162" s="5" t="s">
        <v>14</v>
      </c>
      <c r="F162" s="6">
        <v>4.3</v>
      </c>
      <c r="G162" s="127">
        <v>0</v>
      </c>
      <c r="H162" s="127">
        <v>0</v>
      </c>
      <c r="I162" s="127">
        <v>0</v>
      </c>
      <c r="J162" s="126">
        <v>0</v>
      </c>
      <c r="K162" s="49">
        <f t="shared" si="35"/>
        <v>0</v>
      </c>
    </row>
    <row r="163" spans="1:11" ht="94.5" outlineLevel="5" x14ac:dyDescent="0.25">
      <c r="A163" s="1"/>
      <c r="B163" s="1" t="s">
        <v>3</v>
      </c>
      <c r="C163" s="1" t="s">
        <v>15</v>
      </c>
      <c r="D163" s="1"/>
      <c r="E163" s="2" t="s">
        <v>16</v>
      </c>
      <c r="F163" s="3">
        <v>70.5</v>
      </c>
      <c r="G163" s="127">
        <v>0</v>
      </c>
      <c r="H163" s="127">
        <v>0</v>
      </c>
      <c r="I163" s="127">
        <v>0</v>
      </c>
      <c r="J163" s="126">
        <v>0</v>
      </c>
      <c r="K163" s="49">
        <f t="shared" si="35"/>
        <v>0</v>
      </c>
    </row>
    <row r="164" spans="1:11" ht="110.25" outlineLevel="6" x14ac:dyDescent="0.2">
      <c r="A164" s="4"/>
      <c r="B164" s="4" t="s">
        <v>3</v>
      </c>
      <c r="C164" s="4" t="s">
        <v>15</v>
      </c>
      <c r="D164" s="4" t="s">
        <v>9</v>
      </c>
      <c r="E164" s="5" t="s">
        <v>10</v>
      </c>
      <c r="F164" s="6">
        <v>18.2</v>
      </c>
      <c r="G164" s="127">
        <v>0</v>
      </c>
      <c r="H164" s="127">
        <v>0</v>
      </c>
      <c r="I164" s="127">
        <v>0</v>
      </c>
      <c r="J164" s="126">
        <v>0</v>
      </c>
      <c r="K164" s="49">
        <f t="shared" si="35"/>
        <v>0</v>
      </c>
    </row>
    <row r="165" spans="1:11" ht="47.25" outlineLevel="6" x14ac:dyDescent="0.2">
      <c r="A165" s="4"/>
      <c r="B165" s="4" t="s">
        <v>3</v>
      </c>
      <c r="C165" s="4" t="s">
        <v>15</v>
      </c>
      <c r="D165" s="4" t="s">
        <v>11</v>
      </c>
      <c r="E165" s="5" t="s">
        <v>12</v>
      </c>
      <c r="F165" s="6">
        <v>52.3</v>
      </c>
      <c r="G165" s="127">
        <v>0</v>
      </c>
      <c r="H165" s="127">
        <v>0</v>
      </c>
      <c r="I165" s="127">
        <v>0</v>
      </c>
      <c r="J165" s="126">
        <v>0</v>
      </c>
      <c r="K165" s="49">
        <f t="shared" si="35"/>
        <v>0</v>
      </c>
    </row>
    <row r="166" spans="1:11" ht="31.5" outlineLevel="1" x14ac:dyDescent="0.25">
      <c r="A166" s="1"/>
      <c r="B166" s="1" t="s">
        <v>17</v>
      </c>
      <c r="C166" s="1"/>
      <c r="D166" s="1"/>
      <c r="E166" s="2" t="s">
        <v>18</v>
      </c>
      <c r="F166" s="3">
        <v>13020.4</v>
      </c>
      <c r="G166" s="127">
        <v>0</v>
      </c>
      <c r="H166" s="127">
        <v>0</v>
      </c>
      <c r="I166" s="127">
        <v>0</v>
      </c>
      <c r="J166" s="126">
        <v>0</v>
      </c>
      <c r="K166" s="49">
        <f t="shared" si="35"/>
        <v>0</v>
      </c>
    </row>
    <row r="167" spans="1:11" ht="36" customHeight="1" outlineLevel="2" x14ac:dyDescent="0.25">
      <c r="A167" s="1"/>
      <c r="B167" s="1" t="s">
        <v>17</v>
      </c>
      <c r="C167" s="1" t="s">
        <v>19</v>
      </c>
      <c r="D167" s="1"/>
      <c r="E167" s="2" t="s">
        <v>20</v>
      </c>
      <c r="F167" s="3">
        <v>13020.4</v>
      </c>
      <c r="G167" s="127">
        <v>0</v>
      </c>
      <c r="H167" s="127">
        <v>0</v>
      </c>
      <c r="I167" s="127">
        <v>0</v>
      </c>
      <c r="J167" s="126">
        <v>0</v>
      </c>
      <c r="K167" s="49">
        <f t="shared" si="35"/>
        <v>0</v>
      </c>
    </row>
    <row r="168" spans="1:11" ht="63" outlineLevel="5" x14ac:dyDescent="0.25">
      <c r="A168" s="1"/>
      <c r="B168" s="1" t="s">
        <v>17</v>
      </c>
      <c r="C168" s="1" t="s">
        <v>21</v>
      </c>
      <c r="D168" s="1"/>
      <c r="E168" s="2" t="s">
        <v>22</v>
      </c>
      <c r="F168" s="3">
        <v>13020.4</v>
      </c>
      <c r="G168" s="127">
        <v>0</v>
      </c>
      <c r="H168" s="127">
        <v>0</v>
      </c>
      <c r="I168" s="127">
        <v>0</v>
      </c>
      <c r="J168" s="126">
        <v>0</v>
      </c>
      <c r="K168" s="49">
        <f t="shared" si="35"/>
        <v>0</v>
      </c>
    </row>
    <row r="169" spans="1:11" ht="110.25" outlineLevel="6" x14ac:dyDescent="0.2">
      <c r="A169" s="4"/>
      <c r="B169" s="4" t="s">
        <v>17</v>
      </c>
      <c r="C169" s="4" t="s">
        <v>21</v>
      </c>
      <c r="D169" s="4" t="s">
        <v>9</v>
      </c>
      <c r="E169" s="5" t="s">
        <v>10</v>
      </c>
      <c r="F169" s="6">
        <v>12522.3</v>
      </c>
      <c r="G169" s="127">
        <v>0</v>
      </c>
      <c r="H169" s="127">
        <v>0</v>
      </c>
      <c r="I169" s="127">
        <v>0</v>
      </c>
      <c r="J169" s="126">
        <v>0</v>
      </c>
      <c r="K169" s="49">
        <f t="shared" si="35"/>
        <v>0</v>
      </c>
    </row>
    <row r="170" spans="1:11" ht="47.25" outlineLevel="6" x14ac:dyDescent="0.2">
      <c r="A170" s="4"/>
      <c r="B170" s="4" t="s">
        <v>17</v>
      </c>
      <c r="C170" s="4" t="s">
        <v>21</v>
      </c>
      <c r="D170" s="4" t="s">
        <v>11</v>
      </c>
      <c r="E170" s="5" t="s">
        <v>12</v>
      </c>
      <c r="F170" s="6">
        <v>498.1</v>
      </c>
      <c r="G170" s="127">
        <v>0</v>
      </c>
      <c r="H170" s="127">
        <v>0</v>
      </c>
      <c r="I170" s="127">
        <v>0</v>
      </c>
      <c r="J170" s="126">
        <v>0</v>
      </c>
      <c r="K170" s="49">
        <f t="shared" si="35"/>
        <v>0</v>
      </c>
    </row>
    <row r="171" spans="1:11" ht="47.25" x14ac:dyDescent="0.25">
      <c r="A171" s="1" t="s">
        <v>23</v>
      </c>
      <c r="B171" s="1"/>
      <c r="C171" s="12"/>
      <c r="D171" s="1"/>
      <c r="E171" s="2" t="s">
        <v>24</v>
      </c>
      <c r="F171" s="3">
        <v>3578.4</v>
      </c>
      <c r="G171" s="3">
        <f t="shared" ref="G171:I173" si="37">G172</f>
        <v>3133.2</v>
      </c>
      <c r="H171" s="3">
        <f t="shared" si="37"/>
        <v>0</v>
      </c>
      <c r="I171" s="3">
        <f t="shared" si="37"/>
        <v>0</v>
      </c>
      <c r="J171" s="126">
        <v>0</v>
      </c>
      <c r="K171" s="49">
        <f t="shared" si="35"/>
        <v>0</v>
      </c>
    </row>
    <row r="172" spans="1:11" ht="31.5" x14ac:dyDescent="0.25">
      <c r="A172" s="1"/>
      <c r="B172" s="1" t="s">
        <v>493</v>
      </c>
      <c r="C172" s="1"/>
      <c r="D172" s="1"/>
      <c r="E172" s="2" t="s">
        <v>494</v>
      </c>
      <c r="F172" s="3">
        <f>F173</f>
        <v>3578.4</v>
      </c>
      <c r="G172" s="3">
        <f t="shared" si="37"/>
        <v>3133.2</v>
      </c>
      <c r="H172" s="3">
        <f t="shared" si="37"/>
        <v>0</v>
      </c>
      <c r="I172" s="3">
        <f t="shared" si="37"/>
        <v>0</v>
      </c>
      <c r="J172" s="126">
        <v>0</v>
      </c>
      <c r="K172" s="49">
        <f t="shared" si="35"/>
        <v>0</v>
      </c>
    </row>
    <row r="173" spans="1:11" ht="78.75" outlineLevel="1" x14ac:dyDescent="0.25">
      <c r="A173" s="1"/>
      <c r="B173" s="1" t="s">
        <v>3</v>
      </c>
      <c r="C173" s="1"/>
      <c r="D173" s="1"/>
      <c r="E173" s="2" t="s">
        <v>4</v>
      </c>
      <c r="F173" s="3">
        <v>3578.4</v>
      </c>
      <c r="G173" s="3">
        <f t="shared" si="37"/>
        <v>3133.2</v>
      </c>
      <c r="H173" s="3">
        <f t="shared" si="37"/>
        <v>0</v>
      </c>
      <c r="I173" s="3">
        <f t="shared" si="37"/>
        <v>0</v>
      </c>
      <c r="J173" s="126">
        <v>0</v>
      </c>
      <c r="K173" s="49">
        <f t="shared" si="35"/>
        <v>0</v>
      </c>
    </row>
    <row r="174" spans="1:11" ht="63" outlineLevel="2" x14ac:dyDescent="0.25">
      <c r="A174" s="1"/>
      <c r="B174" s="1" t="s">
        <v>3</v>
      </c>
      <c r="C174" s="1" t="s">
        <v>5</v>
      </c>
      <c r="D174" s="1"/>
      <c r="E174" s="2" t="s">
        <v>6</v>
      </c>
      <c r="F174" s="3">
        <v>3578.4</v>
      </c>
      <c r="G174" s="3">
        <f>G175+G177</f>
        <v>3133.2</v>
      </c>
      <c r="H174" s="3">
        <f>H175+H177</f>
        <v>0</v>
      </c>
      <c r="I174" s="3">
        <f>I175+I177</f>
        <v>0</v>
      </c>
      <c r="J174" s="126">
        <v>0</v>
      </c>
      <c r="K174" s="49">
        <f t="shared" si="35"/>
        <v>0</v>
      </c>
    </row>
    <row r="175" spans="1:11" ht="47.25" outlineLevel="5" x14ac:dyDescent="0.25">
      <c r="A175" s="1"/>
      <c r="B175" s="1" t="s">
        <v>3</v>
      </c>
      <c r="C175" s="1" t="s">
        <v>25</v>
      </c>
      <c r="D175" s="1"/>
      <c r="E175" s="2" t="s">
        <v>26</v>
      </c>
      <c r="F175" s="3">
        <v>1391.8</v>
      </c>
      <c r="G175" s="3">
        <f>G176</f>
        <v>1391.8</v>
      </c>
      <c r="H175" s="3">
        <f>H176</f>
        <v>0</v>
      </c>
      <c r="I175" s="3">
        <f>I176</f>
        <v>0</v>
      </c>
      <c r="J175" s="126">
        <v>0</v>
      </c>
      <c r="K175" s="49">
        <f t="shared" si="35"/>
        <v>0</v>
      </c>
    </row>
    <row r="176" spans="1:11" ht="110.25" outlineLevel="6" x14ac:dyDescent="0.2">
      <c r="A176" s="4"/>
      <c r="B176" s="4" t="s">
        <v>3</v>
      </c>
      <c r="C176" s="4" t="s">
        <v>25</v>
      </c>
      <c r="D176" s="4" t="s">
        <v>9</v>
      </c>
      <c r="E176" s="5" t="s">
        <v>10</v>
      </c>
      <c r="F176" s="6">
        <v>1391.8</v>
      </c>
      <c r="G176" s="6">
        <v>1391.8</v>
      </c>
      <c r="H176" s="127">
        <v>0</v>
      </c>
      <c r="I176" s="127">
        <v>0</v>
      </c>
      <c r="J176" s="126">
        <v>0</v>
      </c>
      <c r="K176" s="49">
        <f t="shared" si="35"/>
        <v>0</v>
      </c>
    </row>
    <row r="177" spans="1:11" ht="47.25" outlineLevel="5" x14ac:dyDescent="0.25">
      <c r="A177" s="1"/>
      <c r="B177" s="1" t="s">
        <v>3</v>
      </c>
      <c r="C177" s="1" t="s">
        <v>27</v>
      </c>
      <c r="D177" s="1"/>
      <c r="E177" s="2" t="s">
        <v>28</v>
      </c>
      <c r="F177" s="3">
        <v>2186.6</v>
      </c>
      <c r="G177" s="3">
        <f>G178+G179</f>
        <v>1741.4</v>
      </c>
      <c r="H177" s="3">
        <f>H178+H179</f>
        <v>0</v>
      </c>
      <c r="I177" s="127">
        <v>0</v>
      </c>
      <c r="J177" s="126">
        <v>0</v>
      </c>
      <c r="K177" s="49">
        <f t="shared" si="35"/>
        <v>0</v>
      </c>
    </row>
    <row r="178" spans="1:11" ht="110.25" outlineLevel="6" x14ac:dyDescent="0.2">
      <c r="A178" s="4"/>
      <c r="B178" s="4" t="s">
        <v>3</v>
      </c>
      <c r="C178" s="4" t="s">
        <v>27</v>
      </c>
      <c r="D178" s="4" t="s">
        <v>9</v>
      </c>
      <c r="E178" s="5" t="s">
        <v>10</v>
      </c>
      <c r="F178" s="6">
        <v>1863.5</v>
      </c>
      <c r="G178" s="127">
        <v>1432.4</v>
      </c>
      <c r="H178" s="127">
        <v>0</v>
      </c>
      <c r="I178" s="127">
        <v>0</v>
      </c>
      <c r="J178" s="126">
        <v>0</v>
      </c>
      <c r="K178" s="49">
        <f t="shared" si="35"/>
        <v>0</v>
      </c>
    </row>
    <row r="179" spans="1:11" ht="47.25" outlineLevel="6" x14ac:dyDescent="0.2">
      <c r="A179" s="4"/>
      <c r="B179" s="4" t="s">
        <v>3</v>
      </c>
      <c r="C179" s="4" t="s">
        <v>27</v>
      </c>
      <c r="D179" s="4" t="s">
        <v>11</v>
      </c>
      <c r="E179" s="5" t="s">
        <v>12</v>
      </c>
      <c r="F179" s="6">
        <v>323.10000000000002</v>
      </c>
      <c r="G179" s="127">
        <v>309</v>
      </c>
      <c r="H179" s="127">
        <v>0</v>
      </c>
      <c r="I179" s="127">
        <v>0</v>
      </c>
      <c r="J179" s="126">
        <v>0</v>
      </c>
      <c r="K179" s="49">
        <f t="shared" si="35"/>
        <v>0</v>
      </c>
    </row>
    <row r="180" spans="1:11" ht="47.25" x14ac:dyDescent="0.25">
      <c r="A180" s="1" t="s">
        <v>29</v>
      </c>
      <c r="B180" s="1"/>
      <c r="C180" s="12"/>
      <c r="D180" s="1"/>
      <c r="E180" s="2" t="s">
        <v>30</v>
      </c>
      <c r="F180" s="3">
        <f>F181+F271+F301+F355+F428+F437+F444+F473+F502+F521+F526</f>
        <v>371170.30000000005</v>
      </c>
      <c r="G180" s="161">
        <v>0</v>
      </c>
      <c r="H180" s="161">
        <v>0</v>
      </c>
      <c r="I180" s="127">
        <v>0</v>
      </c>
      <c r="J180" s="162">
        <v>0</v>
      </c>
      <c r="K180" s="49">
        <f t="shared" si="35"/>
        <v>0</v>
      </c>
    </row>
    <row r="181" spans="1:11" ht="31.5" x14ac:dyDescent="0.25">
      <c r="A181" s="1"/>
      <c r="B181" s="1" t="s">
        <v>493</v>
      </c>
      <c r="C181" s="1"/>
      <c r="D181" s="1"/>
      <c r="E181" s="2" t="s">
        <v>494</v>
      </c>
      <c r="F181" s="3">
        <f>F182+F186+F222+F226+F218</f>
        <v>94902.2</v>
      </c>
      <c r="G181" s="161">
        <v>0</v>
      </c>
      <c r="H181" s="161">
        <v>0</v>
      </c>
      <c r="I181" s="127">
        <v>0</v>
      </c>
      <c r="J181" s="162">
        <v>0</v>
      </c>
      <c r="K181" s="49">
        <f t="shared" si="35"/>
        <v>0</v>
      </c>
    </row>
    <row r="182" spans="1:11" ht="63" outlineLevel="1" x14ac:dyDescent="0.25">
      <c r="A182" s="1"/>
      <c r="B182" s="1" t="s">
        <v>31</v>
      </c>
      <c r="C182" s="1"/>
      <c r="D182" s="1"/>
      <c r="E182" s="2" t="s">
        <v>32</v>
      </c>
      <c r="F182" s="3">
        <v>2127.1999999999998</v>
      </c>
      <c r="G182" s="161">
        <v>0</v>
      </c>
      <c r="H182" s="161">
        <v>0</v>
      </c>
      <c r="I182" s="127">
        <v>0</v>
      </c>
      <c r="J182" s="162">
        <v>0</v>
      </c>
      <c r="K182" s="49">
        <f t="shared" si="35"/>
        <v>0</v>
      </c>
    </row>
    <row r="183" spans="1:11" ht="63" outlineLevel="2" x14ac:dyDescent="0.25">
      <c r="A183" s="1"/>
      <c r="B183" s="1" t="s">
        <v>31</v>
      </c>
      <c r="C183" s="1" t="s">
        <v>5</v>
      </c>
      <c r="D183" s="1"/>
      <c r="E183" s="2" t="s">
        <v>6</v>
      </c>
      <c r="F183" s="3">
        <v>2127.1999999999998</v>
      </c>
      <c r="G183" s="161">
        <v>0</v>
      </c>
      <c r="H183" s="161">
        <v>0</v>
      </c>
      <c r="I183" s="127">
        <v>0</v>
      </c>
      <c r="J183" s="162">
        <v>0</v>
      </c>
      <c r="K183" s="49">
        <f t="shared" si="35"/>
        <v>0</v>
      </c>
    </row>
    <row r="184" spans="1:11" ht="31.5" outlineLevel="5" x14ac:dyDescent="0.25">
      <c r="A184" s="1"/>
      <c r="B184" s="1" t="s">
        <v>31</v>
      </c>
      <c r="C184" s="1" t="s">
        <v>33</v>
      </c>
      <c r="D184" s="1"/>
      <c r="E184" s="2" t="s">
        <v>34</v>
      </c>
      <c r="F184" s="3">
        <v>2127.1999999999998</v>
      </c>
      <c r="G184" s="161">
        <v>0</v>
      </c>
      <c r="H184" s="161">
        <v>0</v>
      </c>
      <c r="I184" s="127">
        <v>0</v>
      </c>
      <c r="J184" s="162">
        <v>0</v>
      </c>
      <c r="K184" s="49">
        <f t="shared" si="35"/>
        <v>0</v>
      </c>
    </row>
    <row r="185" spans="1:11" ht="110.25" outlineLevel="6" x14ac:dyDescent="0.2">
      <c r="A185" s="4"/>
      <c r="B185" s="4" t="s">
        <v>31</v>
      </c>
      <c r="C185" s="4" t="s">
        <v>33</v>
      </c>
      <c r="D185" s="4" t="s">
        <v>9</v>
      </c>
      <c r="E185" s="5" t="s">
        <v>10</v>
      </c>
      <c r="F185" s="6">
        <v>2127.1999999999998</v>
      </c>
      <c r="G185" s="161">
        <v>0</v>
      </c>
      <c r="H185" s="161">
        <v>0</v>
      </c>
      <c r="I185" s="127">
        <v>0</v>
      </c>
      <c r="J185" s="162">
        <v>0</v>
      </c>
      <c r="K185" s="49">
        <f t="shared" si="35"/>
        <v>0</v>
      </c>
    </row>
    <row r="186" spans="1:11" ht="94.5" outlineLevel="1" x14ac:dyDescent="0.25">
      <c r="A186" s="1"/>
      <c r="B186" s="1" t="s">
        <v>35</v>
      </c>
      <c r="C186" s="1"/>
      <c r="D186" s="1"/>
      <c r="E186" s="2" t="s">
        <v>36</v>
      </c>
      <c r="F186" s="3">
        <f>F187+F192+F196</f>
        <v>47295.6</v>
      </c>
      <c r="G186" s="161">
        <v>0</v>
      </c>
      <c r="H186" s="161">
        <v>0</v>
      </c>
      <c r="I186" s="127">
        <v>0</v>
      </c>
      <c r="J186" s="162">
        <v>0</v>
      </c>
      <c r="K186" s="49">
        <f t="shared" si="35"/>
        <v>0</v>
      </c>
    </row>
    <row r="187" spans="1:11" ht="63" outlineLevel="2" x14ac:dyDescent="0.25">
      <c r="A187" s="1"/>
      <c r="B187" s="1" t="s">
        <v>35</v>
      </c>
      <c r="C187" s="1" t="s">
        <v>37</v>
      </c>
      <c r="D187" s="1"/>
      <c r="E187" s="2" t="s">
        <v>38</v>
      </c>
      <c r="F187" s="3">
        <v>61.7</v>
      </c>
      <c r="G187" s="161">
        <v>0</v>
      </c>
      <c r="H187" s="161">
        <v>0</v>
      </c>
      <c r="I187" s="127">
        <v>0</v>
      </c>
      <c r="J187" s="162">
        <v>0</v>
      </c>
      <c r="K187" s="49">
        <f t="shared" si="35"/>
        <v>0</v>
      </c>
    </row>
    <row r="188" spans="1:11" ht="117.75" customHeight="1" outlineLevel="3" x14ac:dyDescent="0.25">
      <c r="A188" s="1"/>
      <c r="B188" s="1" t="s">
        <v>35</v>
      </c>
      <c r="C188" s="1" t="s">
        <v>39</v>
      </c>
      <c r="D188" s="1"/>
      <c r="E188" s="2" t="s">
        <v>40</v>
      </c>
      <c r="F188" s="3">
        <v>61.7</v>
      </c>
      <c r="G188" s="161">
        <v>0</v>
      </c>
      <c r="H188" s="161">
        <v>0</v>
      </c>
      <c r="I188" s="127">
        <v>0</v>
      </c>
      <c r="J188" s="162">
        <v>0</v>
      </c>
      <c r="K188" s="49">
        <f t="shared" si="35"/>
        <v>0</v>
      </c>
    </row>
    <row r="189" spans="1:11" ht="47.25" outlineLevel="4" x14ac:dyDescent="0.25">
      <c r="A189" s="1"/>
      <c r="B189" s="1" t="s">
        <v>35</v>
      </c>
      <c r="C189" s="1" t="s">
        <v>41</v>
      </c>
      <c r="D189" s="1"/>
      <c r="E189" s="2" t="s">
        <v>42</v>
      </c>
      <c r="F189" s="3">
        <v>61.7</v>
      </c>
      <c r="G189" s="161">
        <v>0</v>
      </c>
      <c r="H189" s="161">
        <v>0</v>
      </c>
      <c r="I189" s="127">
        <v>0</v>
      </c>
      <c r="J189" s="162">
        <v>0</v>
      </c>
      <c r="K189" s="49">
        <f t="shared" si="35"/>
        <v>0</v>
      </c>
    </row>
    <row r="190" spans="1:11" ht="114.75" customHeight="1" outlineLevel="5" x14ac:dyDescent="0.25">
      <c r="A190" s="1"/>
      <c r="B190" s="1" t="s">
        <v>35</v>
      </c>
      <c r="C190" s="1" t="s">
        <v>43</v>
      </c>
      <c r="D190" s="1"/>
      <c r="E190" s="2" t="s">
        <v>44</v>
      </c>
      <c r="F190" s="3">
        <v>61.7</v>
      </c>
      <c r="G190" s="161">
        <v>0</v>
      </c>
      <c r="H190" s="161">
        <v>0</v>
      </c>
      <c r="I190" s="127">
        <v>0</v>
      </c>
      <c r="J190" s="162">
        <v>0</v>
      </c>
      <c r="K190" s="49">
        <f t="shared" si="35"/>
        <v>0</v>
      </c>
    </row>
    <row r="191" spans="1:11" ht="110.25" outlineLevel="6" x14ac:dyDescent="0.2">
      <c r="A191" s="4"/>
      <c r="B191" s="4" t="s">
        <v>35</v>
      </c>
      <c r="C191" s="4" t="s">
        <v>43</v>
      </c>
      <c r="D191" s="4" t="s">
        <v>9</v>
      </c>
      <c r="E191" s="5" t="s">
        <v>10</v>
      </c>
      <c r="F191" s="6">
        <v>61.7</v>
      </c>
      <c r="G191" s="161">
        <v>0</v>
      </c>
      <c r="H191" s="161">
        <v>0</v>
      </c>
      <c r="I191" s="127">
        <v>0</v>
      </c>
      <c r="J191" s="162">
        <v>0</v>
      </c>
      <c r="K191" s="49">
        <f t="shared" si="35"/>
        <v>0</v>
      </c>
    </row>
    <row r="192" spans="1:11" ht="78.75" outlineLevel="2" x14ac:dyDescent="0.25">
      <c r="A192" s="1"/>
      <c r="B192" s="1" t="s">
        <v>35</v>
      </c>
      <c r="C192" s="1" t="s">
        <v>45</v>
      </c>
      <c r="D192" s="1"/>
      <c r="E192" s="2" t="s">
        <v>46</v>
      </c>
      <c r="F192" s="3">
        <v>200</v>
      </c>
      <c r="G192" s="161">
        <v>0</v>
      </c>
      <c r="H192" s="161">
        <v>0</v>
      </c>
      <c r="I192" s="127">
        <v>0</v>
      </c>
      <c r="J192" s="162">
        <v>0</v>
      </c>
      <c r="K192" s="49">
        <f t="shared" si="35"/>
        <v>0</v>
      </c>
    </row>
    <row r="193" spans="1:11" ht="63" outlineLevel="4" x14ac:dyDescent="0.25">
      <c r="A193" s="1"/>
      <c r="B193" s="1" t="s">
        <v>35</v>
      </c>
      <c r="C193" s="1" t="s">
        <v>47</v>
      </c>
      <c r="D193" s="1"/>
      <c r="E193" s="2" t="s">
        <v>48</v>
      </c>
      <c r="F193" s="3">
        <v>200</v>
      </c>
      <c r="G193" s="161">
        <v>0</v>
      </c>
      <c r="H193" s="161">
        <v>0</v>
      </c>
      <c r="I193" s="127">
        <v>0</v>
      </c>
      <c r="J193" s="162">
        <v>0</v>
      </c>
      <c r="K193" s="49">
        <f t="shared" si="35"/>
        <v>0</v>
      </c>
    </row>
    <row r="194" spans="1:11" ht="31.5" outlineLevel="5" x14ac:dyDescent="0.25">
      <c r="A194" s="1"/>
      <c r="B194" s="1" t="s">
        <v>35</v>
      </c>
      <c r="C194" s="1" t="s">
        <v>49</v>
      </c>
      <c r="D194" s="1"/>
      <c r="E194" s="2" t="s">
        <v>50</v>
      </c>
      <c r="F194" s="3">
        <v>200</v>
      </c>
      <c r="G194" s="161">
        <v>0</v>
      </c>
      <c r="H194" s="161">
        <v>0</v>
      </c>
      <c r="I194" s="127">
        <v>0</v>
      </c>
      <c r="J194" s="162">
        <v>0</v>
      </c>
      <c r="K194" s="49">
        <f t="shared" si="35"/>
        <v>0</v>
      </c>
    </row>
    <row r="195" spans="1:11" ht="47.25" outlineLevel="6" x14ac:dyDescent="0.2">
      <c r="A195" s="4"/>
      <c r="B195" s="4" t="s">
        <v>35</v>
      </c>
      <c r="C195" s="4" t="s">
        <v>49</v>
      </c>
      <c r="D195" s="4" t="s">
        <v>11</v>
      </c>
      <c r="E195" s="5" t="s">
        <v>12</v>
      </c>
      <c r="F195" s="6">
        <v>200</v>
      </c>
      <c r="G195" s="161">
        <v>0</v>
      </c>
      <c r="H195" s="161">
        <v>0</v>
      </c>
      <c r="I195" s="127">
        <v>0</v>
      </c>
      <c r="J195" s="162">
        <v>0</v>
      </c>
      <c r="K195" s="49">
        <f t="shared" si="35"/>
        <v>0</v>
      </c>
    </row>
    <row r="196" spans="1:11" ht="63" outlineLevel="2" x14ac:dyDescent="0.25">
      <c r="A196" s="1"/>
      <c r="B196" s="1" t="s">
        <v>35</v>
      </c>
      <c r="C196" s="1" t="s">
        <v>5</v>
      </c>
      <c r="D196" s="1"/>
      <c r="E196" s="2" t="s">
        <v>6</v>
      </c>
      <c r="F196" s="3">
        <f>F197+F201+F203+F206+F208+F211+F214+F216</f>
        <v>47033.9</v>
      </c>
      <c r="G196" s="161">
        <v>0</v>
      </c>
      <c r="H196" s="161">
        <v>0</v>
      </c>
      <c r="I196" s="127">
        <v>0</v>
      </c>
      <c r="J196" s="162">
        <v>0</v>
      </c>
      <c r="K196" s="49">
        <f t="shared" si="35"/>
        <v>0</v>
      </c>
    </row>
    <row r="197" spans="1:11" ht="47.25" outlineLevel="5" x14ac:dyDescent="0.25">
      <c r="A197" s="1"/>
      <c r="B197" s="1" t="s">
        <v>35</v>
      </c>
      <c r="C197" s="1" t="s">
        <v>7</v>
      </c>
      <c r="D197" s="1"/>
      <c r="E197" s="2" t="s">
        <v>8</v>
      </c>
      <c r="F197" s="3">
        <v>45113.4</v>
      </c>
      <c r="G197" s="161">
        <v>0</v>
      </c>
      <c r="H197" s="161">
        <v>0</v>
      </c>
      <c r="I197" s="127">
        <v>0</v>
      </c>
      <c r="J197" s="162">
        <v>0</v>
      </c>
      <c r="K197" s="49">
        <f t="shared" si="35"/>
        <v>0</v>
      </c>
    </row>
    <row r="198" spans="1:11" ht="110.25" outlineLevel="6" x14ac:dyDescent="0.2">
      <c r="A198" s="4"/>
      <c r="B198" s="4" t="s">
        <v>35</v>
      </c>
      <c r="C198" s="4" t="s">
        <v>7</v>
      </c>
      <c r="D198" s="4" t="s">
        <v>9</v>
      </c>
      <c r="E198" s="5" t="s">
        <v>10</v>
      </c>
      <c r="F198" s="6">
        <v>37122.300000000003</v>
      </c>
      <c r="G198" s="161">
        <v>0</v>
      </c>
      <c r="H198" s="161">
        <v>0</v>
      </c>
      <c r="I198" s="127">
        <v>0</v>
      </c>
      <c r="J198" s="162">
        <v>0</v>
      </c>
      <c r="K198" s="49">
        <f t="shared" si="35"/>
        <v>0</v>
      </c>
    </row>
    <row r="199" spans="1:11" ht="47.25" outlineLevel="6" x14ac:dyDescent="0.2">
      <c r="A199" s="4"/>
      <c r="B199" s="4" t="s">
        <v>35</v>
      </c>
      <c r="C199" s="4" t="s">
        <v>7</v>
      </c>
      <c r="D199" s="4" t="s">
        <v>11</v>
      </c>
      <c r="E199" s="5" t="s">
        <v>12</v>
      </c>
      <c r="F199" s="6">
        <v>7869.6</v>
      </c>
      <c r="G199" s="161">
        <v>0</v>
      </c>
      <c r="H199" s="161">
        <v>0</v>
      </c>
      <c r="I199" s="127">
        <v>0</v>
      </c>
      <c r="J199" s="162">
        <v>0</v>
      </c>
      <c r="K199" s="49">
        <f t="shared" si="35"/>
        <v>0</v>
      </c>
    </row>
    <row r="200" spans="1:11" ht="15.75" outlineLevel="6" x14ac:dyDescent="0.2">
      <c r="A200" s="4"/>
      <c r="B200" s="4" t="s">
        <v>35</v>
      </c>
      <c r="C200" s="4" t="s">
        <v>7</v>
      </c>
      <c r="D200" s="4" t="s">
        <v>13</v>
      </c>
      <c r="E200" s="5" t="s">
        <v>14</v>
      </c>
      <c r="F200" s="6">
        <v>121.5</v>
      </c>
      <c r="G200" s="161">
        <v>0</v>
      </c>
      <c r="H200" s="161">
        <v>0</v>
      </c>
      <c r="I200" s="127">
        <v>0</v>
      </c>
      <c r="J200" s="162">
        <v>0</v>
      </c>
      <c r="K200" s="49">
        <f t="shared" si="35"/>
        <v>0</v>
      </c>
    </row>
    <row r="201" spans="1:11" ht="110.25" outlineLevel="5" x14ac:dyDescent="0.25">
      <c r="A201" s="1"/>
      <c r="B201" s="1" t="s">
        <v>35</v>
      </c>
      <c r="C201" s="1" t="s">
        <v>51</v>
      </c>
      <c r="D201" s="1"/>
      <c r="E201" s="2" t="s">
        <v>52</v>
      </c>
      <c r="F201" s="3">
        <v>11.8</v>
      </c>
      <c r="G201" s="161">
        <v>0</v>
      </c>
      <c r="H201" s="161">
        <v>0</v>
      </c>
      <c r="I201" s="127">
        <v>0</v>
      </c>
      <c r="J201" s="162">
        <v>0</v>
      </c>
      <c r="K201" s="49">
        <f t="shared" si="35"/>
        <v>0</v>
      </c>
    </row>
    <row r="202" spans="1:11" ht="47.25" outlineLevel="6" x14ac:dyDescent="0.2">
      <c r="A202" s="4"/>
      <c r="B202" s="4" t="s">
        <v>35</v>
      </c>
      <c r="C202" s="4" t="s">
        <v>51</v>
      </c>
      <c r="D202" s="4" t="s">
        <v>11</v>
      </c>
      <c r="E202" s="5" t="s">
        <v>12</v>
      </c>
      <c r="F202" s="6">
        <v>11.8</v>
      </c>
      <c r="G202" s="161">
        <v>0</v>
      </c>
      <c r="H202" s="161">
        <v>0</v>
      </c>
      <c r="I202" s="127">
        <v>0</v>
      </c>
      <c r="J202" s="162">
        <v>0</v>
      </c>
      <c r="K202" s="49">
        <f t="shared" si="35"/>
        <v>0</v>
      </c>
    </row>
    <row r="203" spans="1:11" ht="94.5" outlineLevel="5" x14ac:dyDescent="0.25">
      <c r="A203" s="1"/>
      <c r="B203" s="1" t="s">
        <v>35</v>
      </c>
      <c r="C203" s="1" t="s">
        <v>53</v>
      </c>
      <c r="D203" s="1"/>
      <c r="E203" s="2" t="s">
        <v>54</v>
      </c>
      <c r="F203" s="3">
        <v>373.2</v>
      </c>
      <c r="G203" s="161">
        <v>0</v>
      </c>
      <c r="H203" s="161">
        <v>0</v>
      </c>
      <c r="I203" s="127">
        <v>0</v>
      </c>
      <c r="J203" s="162">
        <v>0</v>
      </c>
      <c r="K203" s="49">
        <f t="shared" si="35"/>
        <v>0</v>
      </c>
    </row>
    <row r="204" spans="1:11" ht="110.25" outlineLevel="6" x14ac:dyDescent="0.2">
      <c r="A204" s="4"/>
      <c r="B204" s="4" t="s">
        <v>35</v>
      </c>
      <c r="C204" s="4" t="s">
        <v>53</v>
      </c>
      <c r="D204" s="4" t="s">
        <v>9</v>
      </c>
      <c r="E204" s="5" t="s">
        <v>10</v>
      </c>
      <c r="F204" s="6">
        <v>174.6</v>
      </c>
      <c r="G204" s="161">
        <v>0</v>
      </c>
      <c r="H204" s="161">
        <v>0</v>
      </c>
      <c r="I204" s="127">
        <v>0</v>
      </c>
      <c r="J204" s="162">
        <v>0</v>
      </c>
      <c r="K204" s="49">
        <f t="shared" si="35"/>
        <v>0</v>
      </c>
    </row>
    <row r="205" spans="1:11" ht="47.25" outlineLevel="6" x14ac:dyDescent="0.2">
      <c r="A205" s="4"/>
      <c r="B205" s="4" t="s">
        <v>35</v>
      </c>
      <c r="C205" s="4" t="s">
        <v>53</v>
      </c>
      <c r="D205" s="4" t="s">
        <v>11</v>
      </c>
      <c r="E205" s="5" t="s">
        <v>12</v>
      </c>
      <c r="F205" s="6">
        <v>198.6</v>
      </c>
      <c r="G205" s="161">
        <v>0</v>
      </c>
      <c r="H205" s="161">
        <v>0</v>
      </c>
      <c r="I205" s="127">
        <v>0</v>
      </c>
      <c r="J205" s="162">
        <v>0</v>
      </c>
      <c r="K205" s="49">
        <f t="shared" si="35"/>
        <v>0</v>
      </c>
    </row>
    <row r="206" spans="1:11" ht="47.25" outlineLevel="5" x14ac:dyDescent="0.25">
      <c r="A206" s="1"/>
      <c r="B206" s="1" t="s">
        <v>35</v>
      </c>
      <c r="C206" s="1" t="s">
        <v>55</v>
      </c>
      <c r="D206" s="1"/>
      <c r="E206" s="2" t="s">
        <v>56</v>
      </c>
      <c r="F206" s="3">
        <v>5.6</v>
      </c>
      <c r="G206" s="161">
        <v>0</v>
      </c>
      <c r="H206" s="161">
        <v>0</v>
      </c>
      <c r="I206" s="127">
        <v>0</v>
      </c>
      <c r="J206" s="162">
        <v>0</v>
      </c>
      <c r="K206" s="49">
        <f t="shared" si="35"/>
        <v>0</v>
      </c>
    </row>
    <row r="207" spans="1:11" ht="47.25" outlineLevel="6" x14ac:dyDescent="0.2">
      <c r="A207" s="4"/>
      <c r="B207" s="4" t="s">
        <v>35</v>
      </c>
      <c r="C207" s="4" t="s">
        <v>55</v>
      </c>
      <c r="D207" s="4" t="s">
        <v>11</v>
      </c>
      <c r="E207" s="5" t="s">
        <v>12</v>
      </c>
      <c r="F207" s="6">
        <v>5.6</v>
      </c>
      <c r="G207" s="161">
        <v>0</v>
      </c>
      <c r="H207" s="161">
        <v>0</v>
      </c>
      <c r="I207" s="127">
        <v>0</v>
      </c>
      <c r="J207" s="162">
        <v>0</v>
      </c>
      <c r="K207" s="49">
        <f t="shared" si="35"/>
        <v>0</v>
      </c>
    </row>
    <row r="208" spans="1:11" ht="63" outlineLevel="5" x14ac:dyDescent="0.25">
      <c r="A208" s="1"/>
      <c r="B208" s="1" t="s">
        <v>35</v>
      </c>
      <c r="C208" s="1" t="s">
        <v>57</v>
      </c>
      <c r="D208" s="1"/>
      <c r="E208" s="2" t="s">
        <v>58</v>
      </c>
      <c r="F208" s="3">
        <v>51.9</v>
      </c>
      <c r="G208" s="161">
        <v>0</v>
      </c>
      <c r="H208" s="161">
        <v>0</v>
      </c>
      <c r="I208" s="127">
        <v>0</v>
      </c>
      <c r="J208" s="162">
        <v>0</v>
      </c>
      <c r="K208" s="49">
        <f t="shared" si="35"/>
        <v>0</v>
      </c>
    </row>
    <row r="209" spans="1:11" ht="110.25" outlineLevel="6" x14ac:dyDescent="0.2">
      <c r="A209" s="4"/>
      <c r="B209" s="4" t="s">
        <v>35</v>
      </c>
      <c r="C209" s="4" t="s">
        <v>57</v>
      </c>
      <c r="D209" s="4" t="s">
        <v>9</v>
      </c>
      <c r="E209" s="5" t="s">
        <v>10</v>
      </c>
      <c r="F209" s="6">
        <v>22.5</v>
      </c>
      <c r="G209" s="161">
        <v>0</v>
      </c>
      <c r="H209" s="161">
        <v>0</v>
      </c>
      <c r="I209" s="127">
        <v>0</v>
      </c>
      <c r="J209" s="162">
        <v>0</v>
      </c>
      <c r="K209" s="49">
        <f t="shared" ref="K209:K272" si="38">I209-H209</f>
        <v>0</v>
      </c>
    </row>
    <row r="210" spans="1:11" ht="47.25" outlineLevel="6" x14ac:dyDescent="0.2">
      <c r="A210" s="4"/>
      <c r="B210" s="4" t="s">
        <v>35</v>
      </c>
      <c r="C210" s="4" t="s">
        <v>57</v>
      </c>
      <c r="D210" s="4" t="s">
        <v>11</v>
      </c>
      <c r="E210" s="5" t="s">
        <v>12</v>
      </c>
      <c r="F210" s="6">
        <v>29.4</v>
      </c>
      <c r="G210" s="161">
        <v>0</v>
      </c>
      <c r="H210" s="161">
        <v>0</v>
      </c>
      <c r="I210" s="127">
        <v>0</v>
      </c>
      <c r="J210" s="162">
        <v>0</v>
      </c>
      <c r="K210" s="49">
        <f t="shared" si="38"/>
        <v>0</v>
      </c>
    </row>
    <row r="211" spans="1:11" ht="54" customHeight="1" outlineLevel="5" x14ac:dyDescent="0.25">
      <c r="A211" s="1"/>
      <c r="B211" s="1" t="s">
        <v>35</v>
      </c>
      <c r="C211" s="1" t="s">
        <v>59</v>
      </c>
      <c r="D211" s="1"/>
      <c r="E211" s="2" t="s">
        <v>60</v>
      </c>
      <c r="F211" s="3">
        <v>1388.9</v>
      </c>
      <c r="G211" s="161">
        <v>0</v>
      </c>
      <c r="H211" s="161">
        <v>0</v>
      </c>
      <c r="I211" s="127">
        <v>0</v>
      </c>
      <c r="J211" s="162">
        <v>0</v>
      </c>
      <c r="K211" s="49">
        <f t="shared" si="38"/>
        <v>0</v>
      </c>
    </row>
    <row r="212" spans="1:11" ht="110.25" outlineLevel="6" x14ac:dyDescent="0.2">
      <c r="A212" s="4"/>
      <c r="B212" s="4" t="s">
        <v>35</v>
      </c>
      <c r="C212" s="4" t="s">
        <v>59</v>
      </c>
      <c r="D212" s="4" t="s">
        <v>9</v>
      </c>
      <c r="E212" s="5" t="s">
        <v>10</v>
      </c>
      <c r="F212" s="6">
        <v>1141.9000000000001</v>
      </c>
      <c r="G212" s="161">
        <v>0</v>
      </c>
      <c r="H212" s="161">
        <v>0</v>
      </c>
      <c r="I212" s="127">
        <v>0</v>
      </c>
      <c r="J212" s="162">
        <v>0</v>
      </c>
      <c r="K212" s="49">
        <f t="shared" si="38"/>
        <v>0</v>
      </c>
    </row>
    <row r="213" spans="1:11" ht="47.25" outlineLevel="6" x14ac:dyDescent="0.2">
      <c r="A213" s="4"/>
      <c r="B213" s="4" t="s">
        <v>35</v>
      </c>
      <c r="C213" s="4" t="s">
        <v>59</v>
      </c>
      <c r="D213" s="4" t="s">
        <v>11</v>
      </c>
      <c r="E213" s="5" t="s">
        <v>12</v>
      </c>
      <c r="F213" s="6">
        <v>247</v>
      </c>
      <c r="G213" s="161">
        <v>0</v>
      </c>
      <c r="H213" s="161">
        <v>0</v>
      </c>
      <c r="I213" s="127">
        <v>0</v>
      </c>
      <c r="J213" s="162">
        <v>0</v>
      </c>
      <c r="K213" s="49">
        <f t="shared" si="38"/>
        <v>0</v>
      </c>
    </row>
    <row r="214" spans="1:11" ht="144.75" customHeight="1" outlineLevel="5" x14ac:dyDescent="0.25">
      <c r="A214" s="1"/>
      <c r="B214" s="1" t="s">
        <v>35</v>
      </c>
      <c r="C214" s="1" t="s">
        <v>61</v>
      </c>
      <c r="D214" s="1"/>
      <c r="E214" s="2" t="s">
        <v>62</v>
      </c>
      <c r="F214" s="3">
        <v>25.5</v>
      </c>
      <c r="G214" s="161">
        <v>0</v>
      </c>
      <c r="H214" s="161">
        <v>0</v>
      </c>
      <c r="I214" s="127">
        <v>0</v>
      </c>
      <c r="J214" s="162">
        <v>0</v>
      </c>
      <c r="K214" s="49">
        <f t="shared" si="38"/>
        <v>0</v>
      </c>
    </row>
    <row r="215" spans="1:11" ht="110.25" outlineLevel="6" x14ac:dyDescent="0.2">
      <c r="A215" s="4"/>
      <c r="B215" s="4" t="s">
        <v>35</v>
      </c>
      <c r="C215" s="4" t="s">
        <v>61</v>
      </c>
      <c r="D215" s="4" t="s">
        <v>9</v>
      </c>
      <c r="E215" s="5" t="s">
        <v>10</v>
      </c>
      <c r="F215" s="6">
        <v>25.5</v>
      </c>
      <c r="G215" s="161">
        <v>0</v>
      </c>
      <c r="H215" s="161">
        <v>0</v>
      </c>
      <c r="I215" s="127">
        <v>0</v>
      </c>
      <c r="J215" s="162">
        <v>0</v>
      </c>
      <c r="K215" s="49">
        <f t="shared" si="38"/>
        <v>0</v>
      </c>
    </row>
    <row r="216" spans="1:11" ht="63" outlineLevel="5" x14ac:dyDescent="0.25">
      <c r="A216" s="1"/>
      <c r="B216" s="1" t="s">
        <v>35</v>
      </c>
      <c r="C216" s="1" t="s">
        <v>63</v>
      </c>
      <c r="D216" s="1"/>
      <c r="E216" s="2" t="s">
        <v>64</v>
      </c>
      <c r="F216" s="3">
        <v>63.6</v>
      </c>
      <c r="G216" s="161">
        <v>0</v>
      </c>
      <c r="H216" s="161">
        <v>0</v>
      </c>
      <c r="I216" s="127">
        <v>0</v>
      </c>
      <c r="J216" s="162">
        <v>0</v>
      </c>
      <c r="K216" s="49">
        <f t="shared" si="38"/>
        <v>0</v>
      </c>
    </row>
    <row r="217" spans="1:11" ht="110.25" outlineLevel="6" x14ac:dyDescent="0.2">
      <c r="A217" s="4"/>
      <c r="B217" s="4" t="s">
        <v>35</v>
      </c>
      <c r="C217" s="4" t="s">
        <v>63</v>
      </c>
      <c r="D217" s="4" t="s">
        <v>9</v>
      </c>
      <c r="E217" s="5" t="s">
        <v>10</v>
      </c>
      <c r="F217" s="6">
        <v>63.6</v>
      </c>
      <c r="G217" s="161">
        <v>0</v>
      </c>
      <c r="H217" s="161">
        <v>0</v>
      </c>
      <c r="I217" s="127">
        <v>0</v>
      </c>
      <c r="J217" s="162">
        <v>0</v>
      </c>
      <c r="K217" s="49">
        <f t="shared" si="38"/>
        <v>0</v>
      </c>
    </row>
    <row r="218" spans="1:11" ht="15.75" outlineLevel="1" x14ac:dyDescent="0.25">
      <c r="A218" s="1"/>
      <c r="B218" s="1" t="s">
        <v>65</v>
      </c>
      <c r="C218" s="1"/>
      <c r="D218" s="1"/>
      <c r="E218" s="2" t="s">
        <v>66</v>
      </c>
      <c r="F218" s="3">
        <v>6.7</v>
      </c>
      <c r="G218" s="161">
        <v>0</v>
      </c>
      <c r="H218" s="161">
        <v>0</v>
      </c>
      <c r="I218" s="127">
        <v>0</v>
      </c>
      <c r="J218" s="162">
        <v>0</v>
      </c>
      <c r="K218" s="49">
        <f t="shared" si="38"/>
        <v>0</v>
      </c>
    </row>
    <row r="219" spans="1:11" ht="63" outlineLevel="2" x14ac:dyDescent="0.25">
      <c r="A219" s="1"/>
      <c r="B219" s="1" t="s">
        <v>65</v>
      </c>
      <c r="C219" s="1" t="s">
        <v>5</v>
      </c>
      <c r="D219" s="1"/>
      <c r="E219" s="2" t="s">
        <v>6</v>
      </c>
      <c r="F219" s="3">
        <v>6.7</v>
      </c>
      <c r="G219" s="161">
        <v>0</v>
      </c>
      <c r="H219" s="161">
        <v>0</v>
      </c>
      <c r="I219" s="127">
        <v>0</v>
      </c>
      <c r="J219" s="162">
        <v>0</v>
      </c>
      <c r="K219" s="49">
        <f t="shared" si="38"/>
        <v>0</v>
      </c>
    </row>
    <row r="220" spans="1:11" ht="97.5" customHeight="1" outlineLevel="5" x14ac:dyDescent="0.25">
      <c r="A220" s="1"/>
      <c r="B220" s="1" t="s">
        <v>65</v>
      </c>
      <c r="C220" s="1" t="s">
        <v>67</v>
      </c>
      <c r="D220" s="1"/>
      <c r="E220" s="2" t="s">
        <v>68</v>
      </c>
      <c r="F220" s="3">
        <v>6.7</v>
      </c>
      <c r="G220" s="161">
        <v>0</v>
      </c>
      <c r="H220" s="161">
        <v>0</v>
      </c>
      <c r="I220" s="127">
        <v>0</v>
      </c>
      <c r="J220" s="162">
        <v>0</v>
      </c>
      <c r="K220" s="49">
        <f t="shared" si="38"/>
        <v>0</v>
      </c>
    </row>
    <row r="221" spans="1:11" ht="47.25" outlineLevel="6" x14ac:dyDescent="0.2">
      <c r="A221" s="4"/>
      <c r="B221" s="4" t="s">
        <v>65</v>
      </c>
      <c r="C221" s="4" t="s">
        <v>67</v>
      </c>
      <c r="D221" s="4" t="s">
        <v>11</v>
      </c>
      <c r="E221" s="5" t="s">
        <v>12</v>
      </c>
      <c r="F221" s="6">
        <v>6.7</v>
      </c>
      <c r="G221" s="161">
        <v>0</v>
      </c>
      <c r="H221" s="161">
        <v>0</v>
      </c>
      <c r="I221" s="127">
        <v>0</v>
      </c>
      <c r="J221" s="162">
        <v>0</v>
      </c>
      <c r="K221" s="49">
        <f t="shared" si="38"/>
        <v>0</v>
      </c>
    </row>
    <row r="222" spans="1:11" ht="15.75" outlineLevel="1" x14ac:dyDescent="0.25">
      <c r="A222" s="1"/>
      <c r="B222" s="1" t="s">
        <v>69</v>
      </c>
      <c r="C222" s="1"/>
      <c r="D222" s="1"/>
      <c r="E222" s="2" t="s">
        <v>70</v>
      </c>
      <c r="F222" s="3">
        <v>1000</v>
      </c>
      <c r="G222" s="161">
        <v>0</v>
      </c>
      <c r="H222" s="161">
        <v>0</v>
      </c>
      <c r="I222" s="127">
        <v>0</v>
      </c>
      <c r="J222" s="162">
        <v>0</v>
      </c>
      <c r="K222" s="49">
        <f t="shared" si="38"/>
        <v>0</v>
      </c>
    </row>
    <row r="223" spans="1:11" ht="15.75" outlineLevel="2" x14ac:dyDescent="0.25">
      <c r="A223" s="1"/>
      <c r="B223" s="1" t="s">
        <v>69</v>
      </c>
      <c r="C223" s="1" t="s">
        <v>71</v>
      </c>
      <c r="D223" s="1"/>
      <c r="E223" s="2" t="s">
        <v>70</v>
      </c>
      <c r="F223" s="3">
        <v>1000</v>
      </c>
      <c r="G223" s="161">
        <v>0</v>
      </c>
      <c r="H223" s="161">
        <v>0</v>
      </c>
      <c r="I223" s="127">
        <v>0</v>
      </c>
      <c r="J223" s="162">
        <v>0</v>
      </c>
      <c r="K223" s="49">
        <f t="shared" si="38"/>
        <v>0</v>
      </c>
    </row>
    <row r="224" spans="1:11" ht="47.25" outlineLevel="5" x14ac:dyDescent="0.25">
      <c r="A224" s="1"/>
      <c r="B224" s="1" t="s">
        <v>69</v>
      </c>
      <c r="C224" s="1" t="s">
        <v>72</v>
      </c>
      <c r="D224" s="1"/>
      <c r="E224" s="2" t="s">
        <v>73</v>
      </c>
      <c r="F224" s="3">
        <v>1000</v>
      </c>
      <c r="G224" s="161">
        <v>0</v>
      </c>
      <c r="H224" s="161">
        <v>0</v>
      </c>
      <c r="I224" s="127">
        <v>0</v>
      </c>
      <c r="J224" s="162">
        <v>0</v>
      </c>
      <c r="K224" s="49">
        <f t="shared" si="38"/>
        <v>0</v>
      </c>
    </row>
    <row r="225" spans="1:11" ht="15.75" outlineLevel="6" x14ac:dyDescent="0.2">
      <c r="A225" s="4"/>
      <c r="B225" s="4" t="s">
        <v>69</v>
      </c>
      <c r="C225" s="4" t="s">
        <v>72</v>
      </c>
      <c r="D225" s="4" t="s">
        <v>13</v>
      </c>
      <c r="E225" s="5" t="s">
        <v>14</v>
      </c>
      <c r="F225" s="6">
        <v>1000</v>
      </c>
      <c r="G225" s="161">
        <v>0</v>
      </c>
      <c r="H225" s="161">
        <v>0</v>
      </c>
      <c r="I225" s="127">
        <v>0</v>
      </c>
      <c r="J225" s="162">
        <v>0</v>
      </c>
      <c r="K225" s="49">
        <f t="shared" si="38"/>
        <v>0</v>
      </c>
    </row>
    <row r="226" spans="1:11" ht="31.5" outlineLevel="1" x14ac:dyDescent="0.25">
      <c r="A226" s="1"/>
      <c r="B226" s="1" t="s">
        <v>17</v>
      </c>
      <c r="C226" s="1"/>
      <c r="D226" s="1"/>
      <c r="E226" s="2" t="s">
        <v>18</v>
      </c>
      <c r="F226" s="3">
        <f>F227+F236+F249+F261+F268+F264</f>
        <v>44472.7</v>
      </c>
      <c r="G226" s="161">
        <v>0</v>
      </c>
      <c r="H226" s="161">
        <v>0</v>
      </c>
      <c r="I226" s="127">
        <v>0</v>
      </c>
      <c r="J226" s="162">
        <v>0</v>
      </c>
      <c r="K226" s="49">
        <f t="shared" si="38"/>
        <v>0</v>
      </c>
    </row>
    <row r="227" spans="1:11" ht="63" outlineLevel="2" x14ac:dyDescent="0.25">
      <c r="A227" s="1"/>
      <c r="B227" s="1" t="s">
        <v>17</v>
      </c>
      <c r="C227" s="1" t="s">
        <v>37</v>
      </c>
      <c r="D227" s="1"/>
      <c r="E227" s="2" t="s">
        <v>38</v>
      </c>
      <c r="F227" s="3">
        <v>927.3</v>
      </c>
      <c r="G227" s="161">
        <v>0</v>
      </c>
      <c r="H227" s="161">
        <v>0</v>
      </c>
      <c r="I227" s="127">
        <v>0</v>
      </c>
      <c r="J227" s="162">
        <v>0</v>
      </c>
      <c r="K227" s="49">
        <f t="shared" si="38"/>
        <v>0</v>
      </c>
    </row>
    <row r="228" spans="1:11" ht="78.75" outlineLevel="3" x14ac:dyDescent="0.25">
      <c r="A228" s="1"/>
      <c r="B228" s="1" t="s">
        <v>17</v>
      </c>
      <c r="C228" s="1" t="s">
        <v>74</v>
      </c>
      <c r="D228" s="1"/>
      <c r="E228" s="2" t="s">
        <v>75</v>
      </c>
      <c r="F228" s="3">
        <v>775.9</v>
      </c>
      <c r="G228" s="161">
        <v>0</v>
      </c>
      <c r="H228" s="161">
        <v>0</v>
      </c>
      <c r="I228" s="127">
        <v>0</v>
      </c>
      <c r="J228" s="162">
        <v>0</v>
      </c>
      <c r="K228" s="49">
        <f t="shared" si="38"/>
        <v>0</v>
      </c>
    </row>
    <row r="229" spans="1:11" ht="48.75" customHeight="1" outlineLevel="4" x14ac:dyDescent="0.25">
      <c r="A229" s="1"/>
      <c r="B229" s="1" t="s">
        <v>17</v>
      </c>
      <c r="C229" s="1" t="s">
        <v>76</v>
      </c>
      <c r="D229" s="1"/>
      <c r="E229" s="2" t="s">
        <v>77</v>
      </c>
      <c r="F229" s="3">
        <v>775.9</v>
      </c>
      <c r="G229" s="161">
        <v>0</v>
      </c>
      <c r="H229" s="161">
        <v>0</v>
      </c>
      <c r="I229" s="127">
        <v>0</v>
      </c>
      <c r="J229" s="162">
        <v>0</v>
      </c>
      <c r="K229" s="49">
        <f t="shared" si="38"/>
        <v>0</v>
      </c>
    </row>
    <row r="230" spans="1:11" ht="31.5" outlineLevel="5" x14ac:dyDescent="0.25">
      <c r="A230" s="1"/>
      <c r="B230" s="1" t="s">
        <v>17</v>
      </c>
      <c r="C230" s="1" t="s">
        <v>78</v>
      </c>
      <c r="D230" s="1"/>
      <c r="E230" s="2" t="s">
        <v>79</v>
      </c>
      <c r="F230" s="3">
        <v>775.9</v>
      </c>
      <c r="G230" s="161">
        <v>0</v>
      </c>
      <c r="H230" s="161">
        <v>0</v>
      </c>
      <c r="I230" s="127">
        <v>0</v>
      </c>
      <c r="J230" s="162">
        <v>0</v>
      </c>
      <c r="K230" s="49">
        <f t="shared" si="38"/>
        <v>0</v>
      </c>
    </row>
    <row r="231" spans="1:11" ht="57" customHeight="1" outlineLevel="6" x14ac:dyDescent="0.2">
      <c r="A231" s="4"/>
      <c r="B231" s="4" t="s">
        <v>17</v>
      </c>
      <c r="C231" s="4" t="s">
        <v>78</v>
      </c>
      <c r="D231" s="4" t="s">
        <v>80</v>
      </c>
      <c r="E231" s="5" t="s">
        <v>81</v>
      </c>
      <c r="F231" s="6">
        <v>775.9</v>
      </c>
      <c r="G231" s="161">
        <v>0</v>
      </c>
      <c r="H231" s="161">
        <v>0</v>
      </c>
      <c r="I231" s="127">
        <v>0</v>
      </c>
      <c r="J231" s="162">
        <v>0</v>
      </c>
      <c r="K231" s="49">
        <f t="shared" si="38"/>
        <v>0</v>
      </c>
    </row>
    <row r="232" spans="1:11" ht="115.5" customHeight="1" outlineLevel="3" x14ac:dyDescent="0.25">
      <c r="A232" s="1"/>
      <c r="B232" s="1" t="s">
        <v>17</v>
      </c>
      <c r="C232" s="1" t="s">
        <v>39</v>
      </c>
      <c r="D232" s="1"/>
      <c r="E232" s="2" t="s">
        <v>40</v>
      </c>
      <c r="F232" s="3">
        <v>151.4</v>
      </c>
      <c r="G232" s="161">
        <v>0</v>
      </c>
      <c r="H232" s="161">
        <v>0</v>
      </c>
      <c r="I232" s="127">
        <v>0</v>
      </c>
      <c r="J232" s="162">
        <v>0</v>
      </c>
      <c r="K232" s="49">
        <f t="shared" si="38"/>
        <v>0</v>
      </c>
    </row>
    <row r="233" spans="1:11" ht="47.25" outlineLevel="4" x14ac:dyDescent="0.25">
      <c r="A233" s="1"/>
      <c r="B233" s="1" t="s">
        <v>17</v>
      </c>
      <c r="C233" s="1" t="s">
        <v>41</v>
      </c>
      <c r="D233" s="1"/>
      <c r="E233" s="2" t="s">
        <v>42</v>
      </c>
      <c r="F233" s="3">
        <v>151.4</v>
      </c>
      <c r="G233" s="161">
        <v>0</v>
      </c>
      <c r="H233" s="161">
        <v>0</v>
      </c>
      <c r="I233" s="127">
        <v>0</v>
      </c>
      <c r="J233" s="162">
        <v>0</v>
      </c>
      <c r="K233" s="49">
        <f t="shared" si="38"/>
        <v>0</v>
      </c>
    </row>
    <row r="234" spans="1:11" ht="78.75" outlineLevel="5" x14ac:dyDescent="0.25">
      <c r="A234" s="1"/>
      <c r="B234" s="1" t="s">
        <v>17</v>
      </c>
      <c r="C234" s="1" t="s">
        <v>82</v>
      </c>
      <c r="D234" s="1"/>
      <c r="E234" s="2" t="s">
        <v>83</v>
      </c>
      <c r="F234" s="3">
        <v>151.4</v>
      </c>
      <c r="G234" s="161">
        <v>0</v>
      </c>
      <c r="H234" s="161">
        <v>0</v>
      </c>
      <c r="I234" s="127">
        <v>0</v>
      </c>
      <c r="J234" s="162">
        <v>0</v>
      </c>
      <c r="K234" s="49">
        <f t="shared" si="38"/>
        <v>0</v>
      </c>
    </row>
    <row r="235" spans="1:11" ht="47.25" outlineLevel="6" x14ac:dyDescent="0.2">
      <c r="A235" s="4"/>
      <c r="B235" s="4" t="s">
        <v>17</v>
      </c>
      <c r="C235" s="4" t="s">
        <v>82</v>
      </c>
      <c r="D235" s="4" t="s">
        <v>11</v>
      </c>
      <c r="E235" s="5" t="s">
        <v>12</v>
      </c>
      <c r="F235" s="6">
        <v>151.4</v>
      </c>
      <c r="G235" s="161">
        <v>0</v>
      </c>
      <c r="H235" s="161">
        <v>0</v>
      </c>
      <c r="I235" s="127">
        <v>0</v>
      </c>
      <c r="J235" s="162">
        <v>0</v>
      </c>
      <c r="K235" s="49">
        <f t="shared" si="38"/>
        <v>0</v>
      </c>
    </row>
    <row r="236" spans="1:11" ht="63" outlineLevel="2" x14ac:dyDescent="0.25">
      <c r="A236" s="1"/>
      <c r="B236" s="1" t="s">
        <v>17</v>
      </c>
      <c r="C236" s="1" t="s">
        <v>84</v>
      </c>
      <c r="D236" s="1"/>
      <c r="E236" s="2" t="s">
        <v>85</v>
      </c>
      <c r="F236" s="3">
        <v>7564.6</v>
      </c>
      <c r="G236" s="161">
        <v>0</v>
      </c>
      <c r="H236" s="161">
        <v>0</v>
      </c>
      <c r="I236" s="127">
        <v>0</v>
      </c>
      <c r="J236" s="162">
        <v>0</v>
      </c>
      <c r="K236" s="49">
        <f t="shared" si="38"/>
        <v>0</v>
      </c>
    </row>
    <row r="237" spans="1:11" ht="63" outlineLevel="3" x14ac:dyDescent="0.25">
      <c r="A237" s="1"/>
      <c r="B237" s="1" t="s">
        <v>17</v>
      </c>
      <c r="C237" s="1" t="s">
        <v>86</v>
      </c>
      <c r="D237" s="1"/>
      <c r="E237" s="2" t="s">
        <v>87</v>
      </c>
      <c r="F237" s="3">
        <v>7564.6</v>
      </c>
      <c r="G237" s="161">
        <v>0</v>
      </c>
      <c r="H237" s="161">
        <v>0</v>
      </c>
      <c r="I237" s="127">
        <v>0</v>
      </c>
      <c r="J237" s="162">
        <v>0</v>
      </c>
      <c r="K237" s="49">
        <f t="shared" si="38"/>
        <v>0</v>
      </c>
    </row>
    <row r="238" spans="1:11" ht="47.25" outlineLevel="4" x14ac:dyDescent="0.25">
      <c r="A238" s="1"/>
      <c r="B238" s="1" t="s">
        <v>17</v>
      </c>
      <c r="C238" s="1" t="s">
        <v>88</v>
      </c>
      <c r="D238" s="1"/>
      <c r="E238" s="2" t="s">
        <v>89</v>
      </c>
      <c r="F238" s="3">
        <v>7564.6</v>
      </c>
      <c r="G238" s="161">
        <v>0</v>
      </c>
      <c r="H238" s="161">
        <v>0</v>
      </c>
      <c r="I238" s="127">
        <v>0</v>
      </c>
      <c r="J238" s="162">
        <v>0</v>
      </c>
      <c r="K238" s="49">
        <f t="shared" si="38"/>
        <v>0</v>
      </c>
    </row>
    <row r="239" spans="1:11" ht="15.75" outlineLevel="5" x14ac:dyDescent="0.25">
      <c r="A239" s="1"/>
      <c r="B239" s="1" t="s">
        <v>17</v>
      </c>
      <c r="C239" s="1" t="s">
        <v>90</v>
      </c>
      <c r="D239" s="1"/>
      <c r="E239" s="2" t="s">
        <v>91</v>
      </c>
      <c r="F239" s="3">
        <v>80</v>
      </c>
      <c r="G239" s="161">
        <v>0</v>
      </c>
      <c r="H239" s="161">
        <v>0</v>
      </c>
      <c r="I239" s="127">
        <v>0</v>
      </c>
      <c r="J239" s="162">
        <v>0</v>
      </c>
      <c r="K239" s="49">
        <f t="shared" si="38"/>
        <v>0</v>
      </c>
    </row>
    <row r="240" spans="1:11" ht="47.25" outlineLevel="6" x14ac:dyDescent="0.2">
      <c r="A240" s="4"/>
      <c r="B240" s="4" t="s">
        <v>17</v>
      </c>
      <c r="C240" s="4" t="s">
        <v>90</v>
      </c>
      <c r="D240" s="4" t="s">
        <v>11</v>
      </c>
      <c r="E240" s="5" t="s">
        <v>12</v>
      </c>
      <c r="F240" s="6">
        <v>80</v>
      </c>
      <c r="G240" s="161">
        <v>0</v>
      </c>
      <c r="H240" s="161">
        <v>0</v>
      </c>
      <c r="I240" s="127">
        <v>0</v>
      </c>
      <c r="J240" s="162">
        <v>0</v>
      </c>
      <c r="K240" s="49">
        <f t="shared" si="38"/>
        <v>0</v>
      </c>
    </row>
    <row r="241" spans="1:11" ht="31.5" outlineLevel="5" x14ac:dyDescent="0.25">
      <c r="A241" s="1"/>
      <c r="B241" s="1" t="s">
        <v>17</v>
      </c>
      <c r="C241" s="1" t="s">
        <v>92</v>
      </c>
      <c r="D241" s="1"/>
      <c r="E241" s="2" t="s">
        <v>93</v>
      </c>
      <c r="F241" s="3">
        <v>6430.9</v>
      </c>
      <c r="G241" s="161">
        <v>0</v>
      </c>
      <c r="H241" s="161">
        <v>0</v>
      </c>
      <c r="I241" s="127">
        <v>0</v>
      </c>
      <c r="J241" s="162">
        <v>0</v>
      </c>
      <c r="K241" s="49">
        <f t="shared" si="38"/>
        <v>0</v>
      </c>
    </row>
    <row r="242" spans="1:11" ht="47.25" outlineLevel="6" x14ac:dyDescent="0.2">
      <c r="A242" s="4"/>
      <c r="B242" s="4" t="s">
        <v>17</v>
      </c>
      <c r="C242" s="4" t="s">
        <v>92</v>
      </c>
      <c r="D242" s="4" t="s">
        <v>11</v>
      </c>
      <c r="E242" s="5" t="s">
        <v>12</v>
      </c>
      <c r="F242" s="6">
        <v>6430.9</v>
      </c>
      <c r="G242" s="161">
        <v>0</v>
      </c>
      <c r="H242" s="161">
        <v>0</v>
      </c>
      <c r="I242" s="127">
        <v>0</v>
      </c>
      <c r="J242" s="162">
        <v>0</v>
      </c>
      <c r="K242" s="49">
        <f t="shared" si="38"/>
        <v>0</v>
      </c>
    </row>
    <row r="243" spans="1:11" ht="31.5" outlineLevel="5" x14ac:dyDescent="0.25">
      <c r="A243" s="1"/>
      <c r="B243" s="1" t="s">
        <v>17</v>
      </c>
      <c r="C243" s="1" t="s">
        <v>94</v>
      </c>
      <c r="D243" s="1"/>
      <c r="E243" s="2" t="s">
        <v>95</v>
      </c>
      <c r="F243" s="3">
        <v>205.1</v>
      </c>
      <c r="G243" s="161">
        <v>0</v>
      </c>
      <c r="H243" s="161">
        <v>0</v>
      </c>
      <c r="I243" s="127">
        <v>0</v>
      </c>
      <c r="J243" s="162">
        <v>0</v>
      </c>
      <c r="K243" s="49">
        <f t="shared" si="38"/>
        <v>0</v>
      </c>
    </row>
    <row r="244" spans="1:11" ht="47.25" outlineLevel="6" x14ac:dyDescent="0.2">
      <c r="A244" s="4"/>
      <c r="B244" s="4" t="s">
        <v>17</v>
      </c>
      <c r="C244" s="4" t="s">
        <v>94</v>
      </c>
      <c r="D244" s="4" t="s">
        <v>11</v>
      </c>
      <c r="E244" s="5" t="s">
        <v>12</v>
      </c>
      <c r="F244" s="6">
        <v>205.1</v>
      </c>
      <c r="G244" s="161">
        <v>0</v>
      </c>
      <c r="H244" s="161">
        <v>0</v>
      </c>
      <c r="I244" s="127">
        <v>0</v>
      </c>
      <c r="J244" s="162">
        <v>0</v>
      </c>
      <c r="K244" s="49">
        <f t="shared" si="38"/>
        <v>0</v>
      </c>
    </row>
    <row r="245" spans="1:11" ht="15.75" outlineLevel="5" x14ac:dyDescent="0.25">
      <c r="A245" s="1"/>
      <c r="B245" s="1" t="s">
        <v>17</v>
      </c>
      <c r="C245" s="1" t="s">
        <v>96</v>
      </c>
      <c r="D245" s="1"/>
      <c r="E245" s="2" t="s">
        <v>97</v>
      </c>
      <c r="F245" s="3">
        <v>623.6</v>
      </c>
      <c r="G245" s="161">
        <v>0</v>
      </c>
      <c r="H245" s="161">
        <v>0</v>
      </c>
      <c r="I245" s="127">
        <v>0</v>
      </c>
      <c r="J245" s="162">
        <v>0</v>
      </c>
      <c r="K245" s="49">
        <f t="shared" si="38"/>
        <v>0</v>
      </c>
    </row>
    <row r="246" spans="1:11" ht="47.25" outlineLevel="6" x14ac:dyDescent="0.2">
      <c r="A246" s="4"/>
      <c r="B246" s="4" t="s">
        <v>17</v>
      </c>
      <c r="C246" s="4" t="s">
        <v>96</v>
      </c>
      <c r="D246" s="4" t="s">
        <v>11</v>
      </c>
      <c r="E246" s="5" t="s">
        <v>12</v>
      </c>
      <c r="F246" s="6">
        <v>623.6</v>
      </c>
      <c r="G246" s="161">
        <v>0</v>
      </c>
      <c r="H246" s="161">
        <v>0</v>
      </c>
      <c r="I246" s="127">
        <v>0</v>
      </c>
      <c r="J246" s="162">
        <v>0</v>
      </c>
      <c r="K246" s="49">
        <f t="shared" si="38"/>
        <v>0</v>
      </c>
    </row>
    <row r="247" spans="1:11" ht="47.25" outlineLevel="5" x14ac:dyDescent="0.25">
      <c r="A247" s="1"/>
      <c r="B247" s="1" t="s">
        <v>17</v>
      </c>
      <c r="C247" s="1" t="s">
        <v>98</v>
      </c>
      <c r="D247" s="1"/>
      <c r="E247" s="2" t="s">
        <v>99</v>
      </c>
      <c r="F247" s="3">
        <v>225</v>
      </c>
      <c r="G247" s="161">
        <v>0</v>
      </c>
      <c r="H247" s="161">
        <v>0</v>
      </c>
      <c r="I247" s="127">
        <v>0</v>
      </c>
      <c r="J247" s="162">
        <v>0</v>
      </c>
      <c r="K247" s="49">
        <f t="shared" si="38"/>
        <v>0</v>
      </c>
    </row>
    <row r="248" spans="1:11" ht="47.25" outlineLevel="6" x14ac:dyDescent="0.2">
      <c r="A248" s="4"/>
      <c r="B248" s="4" t="s">
        <v>17</v>
      </c>
      <c r="C248" s="4" t="s">
        <v>98</v>
      </c>
      <c r="D248" s="4" t="s">
        <v>11</v>
      </c>
      <c r="E248" s="5" t="s">
        <v>12</v>
      </c>
      <c r="F248" s="6">
        <v>225</v>
      </c>
      <c r="G248" s="161">
        <v>0</v>
      </c>
      <c r="H248" s="161">
        <v>0</v>
      </c>
      <c r="I248" s="127">
        <v>0</v>
      </c>
      <c r="J248" s="162">
        <v>0</v>
      </c>
      <c r="K248" s="49">
        <f t="shared" si="38"/>
        <v>0</v>
      </c>
    </row>
    <row r="249" spans="1:11" ht="63" outlineLevel="2" x14ac:dyDescent="0.25">
      <c r="A249" s="1"/>
      <c r="B249" s="1" t="s">
        <v>17</v>
      </c>
      <c r="C249" s="1" t="s">
        <v>100</v>
      </c>
      <c r="D249" s="1"/>
      <c r="E249" s="2" t="s">
        <v>101</v>
      </c>
      <c r="F249" s="3">
        <v>5487</v>
      </c>
      <c r="G249" s="161">
        <v>0</v>
      </c>
      <c r="H249" s="161">
        <v>0</v>
      </c>
      <c r="I249" s="127">
        <v>0</v>
      </c>
      <c r="J249" s="162">
        <v>0</v>
      </c>
      <c r="K249" s="49">
        <f t="shared" si="38"/>
        <v>0</v>
      </c>
    </row>
    <row r="250" spans="1:11" ht="63" outlineLevel="3" x14ac:dyDescent="0.25">
      <c r="A250" s="1"/>
      <c r="B250" s="1" t="s">
        <v>17</v>
      </c>
      <c r="C250" s="1" t="s">
        <v>102</v>
      </c>
      <c r="D250" s="1"/>
      <c r="E250" s="2" t="s">
        <v>103</v>
      </c>
      <c r="F250" s="3">
        <v>5487</v>
      </c>
      <c r="G250" s="161">
        <v>0</v>
      </c>
      <c r="H250" s="161">
        <v>0</v>
      </c>
      <c r="I250" s="127">
        <v>0</v>
      </c>
      <c r="J250" s="162">
        <v>0</v>
      </c>
      <c r="K250" s="49">
        <f t="shared" si="38"/>
        <v>0</v>
      </c>
    </row>
    <row r="251" spans="1:11" ht="63" outlineLevel="4" x14ac:dyDescent="0.25">
      <c r="A251" s="1"/>
      <c r="B251" s="1" t="s">
        <v>17</v>
      </c>
      <c r="C251" s="1" t="s">
        <v>104</v>
      </c>
      <c r="D251" s="1"/>
      <c r="E251" s="2" t="s">
        <v>105</v>
      </c>
      <c r="F251" s="3">
        <v>4125.1000000000004</v>
      </c>
      <c r="G251" s="161">
        <v>0</v>
      </c>
      <c r="H251" s="161">
        <v>0</v>
      </c>
      <c r="I251" s="127">
        <v>0</v>
      </c>
      <c r="J251" s="162">
        <v>0</v>
      </c>
      <c r="K251" s="49">
        <f t="shared" si="38"/>
        <v>0</v>
      </c>
    </row>
    <row r="252" spans="1:11" ht="31.5" outlineLevel="5" x14ac:dyDescent="0.25">
      <c r="A252" s="1"/>
      <c r="B252" s="1" t="s">
        <v>17</v>
      </c>
      <c r="C252" s="1" t="s">
        <v>106</v>
      </c>
      <c r="D252" s="1"/>
      <c r="E252" s="2" t="s">
        <v>107</v>
      </c>
      <c r="F252" s="3">
        <v>4125.1000000000004</v>
      </c>
      <c r="G252" s="161">
        <v>0</v>
      </c>
      <c r="H252" s="161">
        <v>0</v>
      </c>
      <c r="I252" s="127">
        <v>0</v>
      </c>
      <c r="J252" s="162">
        <v>0</v>
      </c>
      <c r="K252" s="49">
        <f t="shared" si="38"/>
        <v>0</v>
      </c>
    </row>
    <row r="253" spans="1:11" ht="110.25" outlineLevel="6" x14ac:dyDescent="0.2">
      <c r="A253" s="4"/>
      <c r="B253" s="4" t="s">
        <v>17</v>
      </c>
      <c r="C253" s="4" t="s">
        <v>106</v>
      </c>
      <c r="D253" s="4" t="s">
        <v>9</v>
      </c>
      <c r="E253" s="5" t="s">
        <v>10</v>
      </c>
      <c r="F253" s="6">
        <v>3024.8</v>
      </c>
      <c r="G253" s="161">
        <v>0</v>
      </c>
      <c r="H253" s="161">
        <v>0</v>
      </c>
      <c r="I253" s="127">
        <v>0</v>
      </c>
      <c r="J253" s="162">
        <v>0</v>
      </c>
      <c r="K253" s="49">
        <f t="shared" si="38"/>
        <v>0</v>
      </c>
    </row>
    <row r="254" spans="1:11" ht="47.25" outlineLevel="6" x14ac:dyDescent="0.2">
      <c r="A254" s="4"/>
      <c r="B254" s="4" t="s">
        <v>17</v>
      </c>
      <c r="C254" s="4" t="s">
        <v>106</v>
      </c>
      <c r="D254" s="4" t="s">
        <v>11</v>
      </c>
      <c r="E254" s="5" t="s">
        <v>12</v>
      </c>
      <c r="F254" s="6">
        <v>1098.5</v>
      </c>
      <c r="G254" s="161">
        <v>0</v>
      </c>
      <c r="H254" s="161">
        <v>0</v>
      </c>
      <c r="I254" s="127">
        <v>0</v>
      </c>
      <c r="J254" s="162">
        <v>0</v>
      </c>
      <c r="K254" s="49">
        <f t="shared" si="38"/>
        <v>0</v>
      </c>
    </row>
    <row r="255" spans="1:11" ht="15.75" outlineLevel="6" x14ac:dyDescent="0.2">
      <c r="A255" s="4"/>
      <c r="B255" s="4" t="s">
        <v>17</v>
      </c>
      <c r="C255" s="4" t="s">
        <v>106</v>
      </c>
      <c r="D255" s="4" t="s">
        <v>13</v>
      </c>
      <c r="E255" s="5" t="s">
        <v>14</v>
      </c>
      <c r="F255" s="6">
        <v>1.8</v>
      </c>
      <c r="G255" s="161">
        <v>0</v>
      </c>
      <c r="H255" s="161">
        <v>0</v>
      </c>
      <c r="I255" s="127">
        <v>0</v>
      </c>
      <c r="J255" s="162">
        <v>0</v>
      </c>
      <c r="K255" s="49">
        <f t="shared" si="38"/>
        <v>0</v>
      </c>
    </row>
    <row r="256" spans="1:11" ht="78.75" outlineLevel="4" x14ac:dyDescent="0.25">
      <c r="A256" s="1"/>
      <c r="B256" s="1" t="s">
        <v>17</v>
      </c>
      <c r="C256" s="1" t="s">
        <v>108</v>
      </c>
      <c r="D256" s="1"/>
      <c r="E256" s="2" t="s">
        <v>109</v>
      </c>
      <c r="F256" s="3">
        <v>1361.9</v>
      </c>
      <c r="G256" s="161">
        <v>0</v>
      </c>
      <c r="H256" s="161">
        <v>0</v>
      </c>
      <c r="I256" s="127">
        <v>0</v>
      </c>
      <c r="J256" s="162">
        <v>0</v>
      </c>
      <c r="K256" s="49">
        <f t="shared" si="38"/>
        <v>0</v>
      </c>
    </row>
    <row r="257" spans="1:11" ht="15.75" outlineLevel="5" x14ac:dyDescent="0.25">
      <c r="A257" s="1"/>
      <c r="B257" s="1" t="s">
        <v>17</v>
      </c>
      <c r="C257" s="1" t="s">
        <v>110</v>
      </c>
      <c r="D257" s="1"/>
      <c r="E257" s="2" t="s">
        <v>91</v>
      </c>
      <c r="F257" s="3">
        <v>180</v>
      </c>
      <c r="G257" s="161">
        <v>0</v>
      </c>
      <c r="H257" s="161">
        <v>0</v>
      </c>
      <c r="I257" s="127">
        <v>0</v>
      </c>
      <c r="J257" s="162">
        <v>0</v>
      </c>
      <c r="K257" s="49">
        <f t="shared" si="38"/>
        <v>0</v>
      </c>
    </row>
    <row r="258" spans="1:11" ht="47.25" outlineLevel="6" x14ac:dyDescent="0.2">
      <c r="A258" s="4"/>
      <c r="B258" s="4" t="s">
        <v>17</v>
      </c>
      <c r="C258" s="4" t="s">
        <v>110</v>
      </c>
      <c r="D258" s="4" t="s">
        <v>11</v>
      </c>
      <c r="E258" s="5" t="s">
        <v>12</v>
      </c>
      <c r="F258" s="6">
        <v>180</v>
      </c>
      <c r="G258" s="161">
        <v>0</v>
      </c>
      <c r="H258" s="161">
        <v>0</v>
      </c>
      <c r="I258" s="127">
        <v>0</v>
      </c>
      <c r="J258" s="162">
        <v>0</v>
      </c>
      <c r="K258" s="49">
        <f t="shared" si="38"/>
        <v>0</v>
      </c>
    </row>
    <row r="259" spans="1:11" ht="15.75" outlineLevel="5" x14ac:dyDescent="0.25">
      <c r="A259" s="1"/>
      <c r="B259" s="1" t="s">
        <v>17</v>
      </c>
      <c r="C259" s="1" t="s">
        <v>111</v>
      </c>
      <c r="D259" s="1"/>
      <c r="E259" s="2" t="s">
        <v>112</v>
      </c>
      <c r="F259" s="3">
        <v>1181.9000000000001</v>
      </c>
      <c r="G259" s="161">
        <v>0</v>
      </c>
      <c r="H259" s="161">
        <v>0</v>
      </c>
      <c r="I259" s="127">
        <v>0</v>
      </c>
      <c r="J259" s="162">
        <v>0</v>
      </c>
      <c r="K259" s="49">
        <f t="shared" si="38"/>
        <v>0</v>
      </c>
    </row>
    <row r="260" spans="1:11" ht="47.25" outlineLevel="6" x14ac:dyDescent="0.2">
      <c r="A260" s="4"/>
      <c r="B260" s="4" t="s">
        <v>17</v>
      </c>
      <c r="C260" s="4" t="s">
        <v>111</v>
      </c>
      <c r="D260" s="4" t="s">
        <v>11</v>
      </c>
      <c r="E260" s="5" t="s">
        <v>12</v>
      </c>
      <c r="F260" s="6">
        <v>1181.9000000000001</v>
      </c>
      <c r="G260" s="161">
        <v>0</v>
      </c>
      <c r="H260" s="161">
        <v>0</v>
      </c>
      <c r="I260" s="127">
        <v>0</v>
      </c>
      <c r="J260" s="162">
        <v>0</v>
      </c>
      <c r="K260" s="49">
        <f t="shared" si="38"/>
        <v>0</v>
      </c>
    </row>
    <row r="261" spans="1:11" ht="110.25" outlineLevel="2" x14ac:dyDescent="0.25">
      <c r="A261" s="1"/>
      <c r="B261" s="1" t="s">
        <v>17</v>
      </c>
      <c r="C261" s="1" t="s">
        <v>113</v>
      </c>
      <c r="D261" s="1"/>
      <c r="E261" s="2" t="s">
        <v>114</v>
      </c>
      <c r="F261" s="3">
        <v>27072.2</v>
      </c>
      <c r="G261" s="161">
        <v>0</v>
      </c>
      <c r="H261" s="161">
        <v>0</v>
      </c>
      <c r="I261" s="127">
        <v>0</v>
      </c>
      <c r="J261" s="162">
        <v>0</v>
      </c>
      <c r="K261" s="49">
        <f t="shared" si="38"/>
        <v>0</v>
      </c>
    </row>
    <row r="262" spans="1:11" ht="96.75" customHeight="1" outlineLevel="5" x14ac:dyDescent="0.25">
      <c r="A262" s="1"/>
      <c r="B262" s="1" t="s">
        <v>17</v>
      </c>
      <c r="C262" s="1" t="s">
        <v>115</v>
      </c>
      <c r="D262" s="1"/>
      <c r="E262" s="2" t="s">
        <v>116</v>
      </c>
      <c r="F262" s="3">
        <v>27072.2</v>
      </c>
      <c r="G262" s="161">
        <v>0</v>
      </c>
      <c r="H262" s="161">
        <v>0</v>
      </c>
      <c r="I262" s="127">
        <v>0</v>
      </c>
      <c r="J262" s="162">
        <v>0</v>
      </c>
      <c r="K262" s="49">
        <f t="shared" si="38"/>
        <v>0</v>
      </c>
    </row>
    <row r="263" spans="1:11" ht="15.75" outlineLevel="6" x14ac:dyDescent="0.2">
      <c r="A263" s="4"/>
      <c r="B263" s="4" t="s">
        <v>17</v>
      </c>
      <c r="C263" s="4" t="s">
        <v>115</v>
      </c>
      <c r="D263" s="4" t="s">
        <v>13</v>
      </c>
      <c r="E263" s="5" t="s">
        <v>14</v>
      </c>
      <c r="F263" s="6">
        <v>27072.2</v>
      </c>
      <c r="G263" s="161">
        <v>0</v>
      </c>
      <c r="H263" s="161">
        <v>0</v>
      </c>
      <c r="I263" s="127">
        <v>0</v>
      </c>
      <c r="J263" s="162">
        <v>0</v>
      </c>
      <c r="K263" s="49">
        <f t="shared" si="38"/>
        <v>0</v>
      </c>
    </row>
    <row r="264" spans="1:11" ht="63" outlineLevel="2" x14ac:dyDescent="0.25">
      <c r="A264" s="1"/>
      <c r="B264" s="1" t="s">
        <v>17</v>
      </c>
      <c r="C264" s="1" t="s">
        <v>5</v>
      </c>
      <c r="D264" s="1"/>
      <c r="E264" s="2" t="s">
        <v>6</v>
      </c>
      <c r="F264" s="3">
        <v>1585.4</v>
      </c>
      <c r="G264" s="161">
        <v>0</v>
      </c>
      <c r="H264" s="161">
        <v>0</v>
      </c>
      <c r="I264" s="127">
        <v>0</v>
      </c>
      <c r="J264" s="162">
        <v>0</v>
      </c>
      <c r="K264" s="49">
        <f t="shared" si="38"/>
        <v>0</v>
      </c>
    </row>
    <row r="265" spans="1:11" ht="31.5" outlineLevel="5" x14ac:dyDescent="0.25">
      <c r="A265" s="1"/>
      <c r="B265" s="1" t="s">
        <v>17</v>
      </c>
      <c r="C265" s="1" t="s">
        <v>117</v>
      </c>
      <c r="D265" s="1"/>
      <c r="E265" s="2" t="s">
        <v>118</v>
      </c>
      <c r="F265" s="3">
        <v>1585.4</v>
      </c>
      <c r="G265" s="161">
        <v>0</v>
      </c>
      <c r="H265" s="161">
        <v>0</v>
      </c>
      <c r="I265" s="127">
        <v>0</v>
      </c>
      <c r="J265" s="162">
        <v>0</v>
      </c>
      <c r="K265" s="49">
        <f t="shared" si="38"/>
        <v>0</v>
      </c>
    </row>
    <row r="266" spans="1:11" ht="110.25" outlineLevel="6" x14ac:dyDescent="0.2">
      <c r="A266" s="4"/>
      <c r="B266" s="4" t="s">
        <v>17</v>
      </c>
      <c r="C266" s="4" t="s">
        <v>117</v>
      </c>
      <c r="D266" s="4" t="s">
        <v>9</v>
      </c>
      <c r="E266" s="5" t="s">
        <v>10</v>
      </c>
      <c r="F266" s="6">
        <v>1300.5999999999999</v>
      </c>
      <c r="G266" s="161">
        <v>0</v>
      </c>
      <c r="H266" s="161">
        <v>0</v>
      </c>
      <c r="I266" s="127">
        <v>0</v>
      </c>
      <c r="J266" s="162">
        <v>0</v>
      </c>
      <c r="K266" s="49">
        <f t="shared" si="38"/>
        <v>0</v>
      </c>
    </row>
    <row r="267" spans="1:11" ht="47.25" outlineLevel="6" x14ac:dyDescent="0.2">
      <c r="A267" s="4"/>
      <c r="B267" s="4" t="s">
        <v>17</v>
      </c>
      <c r="C267" s="4" t="s">
        <v>117</v>
      </c>
      <c r="D267" s="4" t="s">
        <v>11</v>
      </c>
      <c r="E267" s="5" t="s">
        <v>12</v>
      </c>
      <c r="F267" s="6">
        <v>284.8</v>
      </c>
      <c r="G267" s="161">
        <v>0</v>
      </c>
      <c r="H267" s="161">
        <v>0</v>
      </c>
      <c r="I267" s="127">
        <v>0</v>
      </c>
      <c r="J267" s="162">
        <v>0</v>
      </c>
      <c r="K267" s="49">
        <f t="shared" si="38"/>
        <v>0</v>
      </c>
    </row>
    <row r="268" spans="1:11" ht="50.25" customHeight="1" outlineLevel="2" x14ac:dyDescent="0.25">
      <c r="A268" s="1"/>
      <c r="B268" s="1" t="s">
        <v>17</v>
      </c>
      <c r="C268" s="1" t="s">
        <v>119</v>
      </c>
      <c r="D268" s="1"/>
      <c r="E268" s="2" t="s">
        <v>120</v>
      </c>
      <c r="F268" s="3">
        <f>F269</f>
        <v>1836.2</v>
      </c>
      <c r="G268" s="161">
        <v>0</v>
      </c>
      <c r="H268" s="161">
        <v>0</v>
      </c>
      <c r="I268" s="127">
        <v>0</v>
      </c>
      <c r="J268" s="162">
        <v>0</v>
      </c>
      <c r="K268" s="49">
        <f t="shared" si="38"/>
        <v>0</v>
      </c>
    </row>
    <row r="269" spans="1:11" ht="54.75" customHeight="1" outlineLevel="5" x14ac:dyDescent="0.25">
      <c r="A269" s="1"/>
      <c r="B269" s="1" t="s">
        <v>17</v>
      </c>
      <c r="C269" s="1" t="s">
        <v>121</v>
      </c>
      <c r="D269" s="1"/>
      <c r="E269" s="2" t="s">
        <v>122</v>
      </c>
      <c r="F269" s="3">
        <f>F270</f>
        <v>1836.2</v>
      </c>
      <c r="G269" s="161">
        <v>0</v>
      </c>
      <c r="H269" s="161">
        <v>0</v>
      </c>
      <c r="I269" s="127">
        <v>0</v>
      </c>
      <c r="J269" s="162">
        <v>0</v>
      </c>
      <c r="K269" s="49">
        <f t="shared" si="38"/>
        <v>0</v>
      </c>
    </row>
    <row r="270" spans="1:11" ht="15.75" outlineLevel="6" x14ac:dyDescent="0.2">
      <c r="A270" s="4"/>
      <c r="B270" s="4" t="s">
        <v>17</v>
      </c>
      <c r="C270" s="4" t="s">
        <v>121</v>
      </c>
      <c r="D270" s="4" t="s">
        <v>13</v>
      </c>
      <c r="E270" s="5" t="s">
        <v>14</v>
      </c>
      <c r="F270" s="6">
        <v>1836.2</v>
      </c>
      <c r="G270" s="161">
        <v>0</v>
      </c>
      <c r="H270" s="161">
        <v>0</v>
      </c>
      <c r="I270" s="127">
        <v>0</v>
      </c>
      <c r="J270" s="162">
        <v>0</v>
      </c>
      <c r="K270" s="49">
        <f t="shared" si="38"/>
        <v>0</v>
      </c>
    </row>
    <row r="271" spans="1:11" ht="63" outlineLevel="6" x14ac:dyDescent="0.2">
      <c r="A271" s="4"/>
      <c r="B271" s="1" t="s">
        <v>496</v>
      </c>
      <c r="C271" s="4"/>
      <c r="D271" s="4"/>
      <c r="E271" s="7" t="s">
        <v>497</v>
      </c>
      <c r="F271" s="3">
        <f>F272+F281+F287</f>
        <v>4014.5</v>
      </c>
      <c r="G271" s="161">
        <v>0</v>
      </c>
      <c r="H271" s="161">
        <v>0</v>
      </c>
      <c r="I271" s="127">
        <v>0</v>
      </c>
      <c r="J271" s="162">
        <v>0</v>
      </c>
      <c r="K271" s="49">
        <f t="shared" si="38"/>
        <v>0</v>
      </c>
    </row>
    <row r="272" spans="1:11" ht="63" outlineLevel="1" x14ac:dyDescent="0.25">
      <c r="A272" s="1"/>
      <c r="B272" s="1" t="s">
        <v>123</v>
      </c>
      <c r="C272" s="1"/>
      <c r="D272" s="1"/>
      <c r="E272" s="2" t="s">
        <v>124</v>
      </c>
      <c r="F272" s="3">
        <v>2406.5</v>
      </c>
      <c r="G272" s="161">
        <v>0</v>
      </c>
      <c r="H272" s="161">
        <v>0</v>
      </c>
      <c r="I272" s="127">
        <v>0</v>
      </c>
      <c r="J272" s="162">
        <v>0</v>
      </c>
      <c r="K272" s="49">
        <f t="shared" si="38"/>
        <v>0</v>
      </c>
    </row>
    <row r="273" spans="1:11" ht="63" outlineLevel="2" x14ac:dyDescent="0.25">
      <c r="A273" s="1"/>
      <c r="B273" s="1" t="s">
        <v>123</v>
      </c>
      <c r="C273" s="1" t="s">
        <v>125</v>
      </c>
      <c r="D273" s="1"/>
      <c r="E273" s="2" t="s">
        <v>126</v>
      </c>
      <c r="F273" s="3">
        <v>2406.5</v>
      </c>
      <c r="G273" s="161">
        <v>0</v>
      </c>
      <c r="H273" s="161">
        <v>0</v>
      </c>
      <c r="I273" s="127">
        <v>0</v>
      </c>
      <c r="J273" s="162">
        <v>0</v>
      </c>
      <c r="K273" s="49">
        <f t="shared" ref="K273:K336" si="39">I273-H273</f>
        <v>0</v>
      </c>
    </row>
    <row r="274" spans="1:11" ht="66" customHeight="1" outlineLevel="3" x14ac:dyDescent="0.25">
      <c r="A274" s="1"/>
      <c r="B274" s="1" t="s">
        <v>123</v>
      </c>
      <c r="C274" s="1" t="s">
        <v>127</v>
      </c>
      <c r="D274" s="1"/>
      <c r="E274" s="2" t="s">
        <v>495</v>
      </c>
      <c r="F274" s="3">
        <v>2406.5</v>
      </c>
      <c r="G274" s="161">
        <v>0</v>
      </c>
      <c r="H274" s="161">
        <v>0</v>
      </c>
      <c r="I274" s="127">
        <v>0</v>
      </c>
      <c r="J274" s="162">
        <v>0</v>
      </c>
      <c r="K274" s="49">
        <f t="shared" si="39"/>
        <v>0</v>
      </c>
    </row>
    <row r="275" spans="1:11" ht="78.75" outlineLevel="4" x14ac:dyDescent="0.25">
      <c r="A275" s="1"/>
      <c r="B275" s="1" t="s">
        <v>123</v>
      </c>
      <c r="C275" s="1" t="s">
        <v>128</v>
      </c>
      <c r="D275" s="1"/>
      <c r="E275" s="2" t="s">
        <v>129</v>
      </c>
      <c r="F275" s="3">
        <v>2406.5</v>
      </c>
      <c r="G275" s="161">
        <v>0</v>
      </c>
      <c r="H275" s="161">
        <v>0</v>
      </c>
      <c r="I275" s="127">
        <v>0</v>
      </c>
      <c r="J275" s="162">
        <v>0</v>
      </c>
      <c r="K275" s="49">
        <f t="shared" si="39"/>
        <v>0</v>
      </c>
    </row>
    <row r="276" spans="1:11" ht="47.25" outlineLevel="5" x14ac:dyDescent="0.25">
      <c r="A276" s="1"/>
      <c r="B276" s="1" t="s">
        <v>123</v>
      </c>
      <c r="C276" s="1" t="s">
        <v>130</v>
      </c>
      <c r="D276" s="1"/>
      <c r="E276" s="2" t="s">
        <v>131</v>
      </c>
      <c r="F276" s="3">
        <v>21</v>
      </c>
      <c r="G276" s="161">
        <v>0</v>
      </c>
      <c r="H276" s="161">
        <v>0</v>
      </c>
      <c r="I276" s="127">
        <v>0</v>
      </c>
      <c r="J276" s="162">
        <v>0</v>
      </c>
      <c r="K276" s="49">
        <f t="shared" si="39"/>
        <v>0</v>
      </c>
    </row>
    <row r="277" spans="1:11" ht="47.25" outlineLevel="6" x14ac:dyDescent="0.2">
      <c r="A277" s="4"/>
      <c r="B277" s="4" t="s">
        <v>123</v>
      </c>
      <c r="C277" s="4" t="s">
        <v>130</v>
      </c>
      <c r="D277" s="4" t="s">
        <v>11</v>
      </c>
      <c r="E277" s="5" t="s">
        <v>12</v>
      </c>
      <c r="F277" s="6">
        <v>21</v>
      </c>
      <c r="G277" s="161">
        <v>0</v>
      </c>
      <c r="H277" s="161">
        <v>0</v>
      </c>
      <c r="I277" s="127">
        <v>0</v>
      </c>
      <c r="J277" s="162">
        <v>0</v>
      </c>
      <c r="K277" s="49">
        <f t="shared" si="39"/>
        <v>0</v>
      </c>
    </row>
    <row r="278" spans="1:11" ht="108" customHeight="1" outlineLevel="5" x14ac:dyDescent="0.25">
      <c r="A278" s="1"/>
      <c r="B278" s="1" t="s">
        <v>123</v>
      </c>
      <c r="C278" s="1" t="s">
        <v>132</v>
      </c>
      <c r="D278" s="1"/>
      <c r="E278" s="2" t="s">
        <v>133</v>
      </c>
      <c r="F278" s="3">
        <v>2385.5</v>
      </c>
      <c r="G278" s="161">
        <v>0</v>
      </c>
      <c r="H278" s="161">
        <v>0</v>
      </c>
      <c r="I278" s="127">
        <v>0</v>
      </c>
      <c r="J278" s="162">
        <v>0</v>
      </c>
      <c r="K278" s="49">
        <f t="shared" si="39"/>
        <v>0</v>
      </c>
    </row>
    <row r="279" spans="1:11" ht="110.25" outlineLevel="6" x14ac:dyDescent="0.2">
      <c r="A279" s="4"/>
      <c r="B279" s="4" t="s">
        <v>123</v>
      </c>
      <c r="C279" s="4" t="s">
        <v>132</v>
      </c>
      <c r="D279" s="4" t="s">
        <v>9</v>
      </c>
      <c r="E279" s="5" t="s">
        <v>10</v>
      </c>
      <c r="F279" s="6">
        <v>1879.3</v>
      </c>
      <c r="G279" s="161">
        <v>0</v>
      </c>
      <c r="H279" s="161">
        <v>0</v>
      </c>
      <c r="I279" s="127">
        <v>0</v>
      </c>
      <c r="J279" s="162">
        <v>0</v>
      </c>
      <c r="K279" s="49">
        <f t="shared" si="39"/>
        <v>0</v>
      </c>
    </row>
    <row r="280" spans="1:11" ht="47.25" outlineLevel="6" x14ac:dyDescent="0.2">
      <c r="A280" s="4"/>
      <c r="B280" s="4" t="s">
        <v>123</v>
      </c>
      <c r="C280" s="4" t="s">
        <v>132</v>
      </c>
      <c r="D280" s="4" t="s">
        <v>11</v>
      </c>
      <c r="E280" s="5" t="s">
        <v>12</v>
      </c>
      <c r="F280" s="6">
        <v>506.2</v>
      </c>
      <c r="G280" s="161">
        <v>0</v>
      </c>
      <c r="H280" s="161">
        <v>0</v>
      </c>
      <c r="I280" s="127">
        <v>0</v>
      </c>
      <c r="J280" s="162">
        <v>0</v>
      </c>
      <c r="K280" s="49">
        <f t="shared" si="39"/>
        <v>0</v>
      </c>
    </row>
    <row r="281" spans="1:11" ht="20.25" customHeight="1" outlineLevel="1" x14ac:dyDescent="0.25">
      <c r="A281" s="1"/>
      <c r="B281" s="1" t="s">
        <v>134</v>
      </c>
      <c r="C281" s="1"/>
      <c r="D281" s="1"/>
      <c r="E281" s="2" t="s">
        <v>135</v>
      </c>
      <c r="F281" s="3">
        <v>1092.2</v>
      </c>
      <c r="G281" s="161">
        <v>0</v>
      </c>
      <c r="H281" s="161">
        <v>0</v>
      </c>
      <c r="I281" s="127">
        <v>0</v>
      </c>
      <c r="J281" s="162">
        <v>0</v>
      </c>
      <c r="K281" s="49">
        <f t="shared" si="39"/>
        <v>0</v>
      </c>
    </row>
    <row r="282" spans="1:11" ht="63" outlineLevel="2" x14ac:dyDescent="0.25">
      <c r="A282" s="1"/>
      <c r="B282" s="1" t="s">
        <v>134</v>
      </c>
      <c r="C282" s="1" t="s">
        <v>125</v>
      </c>
      <c r="D282" s="1"/>
      <c r="E282" s="2" t="s">
        <v>126</v>
      </c>
      <c r="F282" s="3">
        <v>1092.2</v>
      </c>
      <c r="G282" s="161">
        <v>0</v>
      </c>
      <c r="H282" s="161">
        <v>0</v>
      </c>
      <c r="I282" s="127">
        <v>0</v>
      </c>
      <c r="J282" s="162">
        <v>0</v>
      </c>
      <c r="K282" s="49">
        <f t="shared" si="39"/>
        <v>0</v>
      </c>
    </row>
    <row r="283" spans="1:11" ht="63" outlineLevel="3" x14ac:dyDescent="0.25">
      <c r="A283" s="1"/>
      <c r="B283" s="1" t="s">
        <v>134</v>
      </c>
      <c r="C283" s="1" t="s">
        <v>136</v>
      </c>
      <c r="D283" s="1"/>
      <c r="E283" s="2" t="s">
        <v>137</v>
      </c>
      <c r="F283" s="3">
        <v>1092.2</v>
      </c>
      <c r="G283" s="161">
        <v>0</v>
      </c>
      <c r="H283" s="161">
        <v>0</v>
      </c>
      <c r="I283" s="127">
        <v>0</v>
      </c>
      <c r="J283" s="162">
        <v>0</v>
      </c>
      <c r="K283" s="49">
        <f t="shared" si="39"/>
        <v>0</v>
      </c>
    </row>
    <row r="284" spans="1:11" ht="47.25" outlineLevel="4" x14ac:dyDescent="0.25">
      <c r="A284" s="1"/>
      <c r="B284" s="1" t="s">
        <v>134</v>
      </c>
      <c r="C284" s="1" t="s">
        <v>138</v>
      </c>
      <c r="D284" s="1"/>
      <c r="E284" s="2" t="s">
        <v>139</v>
      </c>
      <c r="F284" s="3">
        <v>1092.2</v>
      </c>
      <c r="G284" s="161">
        <v>0</v>
      </c>
      <c r="H284" s="161">
        <v>0</v>
      </c>
      <c r="I284" s="127">
        <v>0</v>
      </c>
      <c r="J284" s="162">
        <v>0</v>
      </c>
      <c r="K284" s="49">
        <f t="shared" si="39"/>
        <v>0</v>
      </c>
    </row>
    <row r="285" spans="1:11" ht="31.5" outlineLevel="5" x14ac:dyDescent="0.25">
      <c r="A285" s="1"/>
      <c r="B285" s="1" t="s">
        <v>134</v>
      </c>
      <c r="C285" s="1" t="s">
        <v>140</v>
      </c>
      <c r="D285" s="1"/>
      <c r="E285" s="2" t="s">
        <v>141</v>
      </c>
      <c r="F285" s="3">
        <v>1092.2</v>
      </c>
      <c r="G285" s="161">
        <v>0</v>
      </c>
      <c r="H285" s="161">
        <v>0</v>
      </c>
      <c r="I285" s="127">
        <v>0</v>
      </c>
      <c r="J285" s="162">
        <v>0</v>
      </c>
      <c r="K285" s="49">
        <f t="shared" si="39"/>
        <v>0</v>
      </c>
    </row>
    <row r="286" spans="1:11" ht="47.25" outlineLevel="6" x14ac:dyDescent="0.2">
      <c r="A286" s="4"/>
      <c r="B286" s="4" t="s">
        <v>134</v>
      </c>
      <c r="C286" s="4" t="s">
        <v>140</v>
      </c>
      <c r="D286" s="4" t="s">
        <v>11</v>
      </c>
      <c r="E286" s="5" t="s">
        <v>12</v>
      </c>
      <c r="F286" s="6">
        <v>1092.2</v>
      </c>
      <c r="G286" s="161">
        <v>0</v>
      </c>
      <c r="H286" s="161">
        <v>0</v>
      </c>
      <c r="I286" s="127">
        <v>0</v>
      </c>
      <c r="J286" s="162">
        <v>0</v>
      </c>
      <c r="K286" s="49">
        <f t="shared" si="39"/>
        <v>0</v>
      </c>
    </row>
    <row r="287" spans="1:11" ht="47.25" outlineLevel="1" x14ac:dyDescent="0.25">
      <c r="A287" s="1"/>
      <c r="B287" s="1" t="s">
        <v>142</v>
      </c>
      <c r="C287" s="1"/>
      <c r="D287" s="1"/>
      <c r="E287" s="2" t="s">
        <v>143</v>
      </c>
      <c r="F287" s="3">
        <v>515.79999999999995</v>
      </c>
      <c r="G287" s="161">
        <v>0</v>
      </c>
      <c r="H287" s="161">
        <v>0</v>
      </c>
      <c r="I287" s="127">
        <v>0</v>
      </c>
      <c r="J287" s="162">
        <v>0</v>
      </c>
      <c r="K287" s="49">
        <f t="shared" si="39"/>
        <v>0</v>
      </c>
    </row>
    <row r="288" spans="1:11" ht="63" outlineLevel="2" x14ac:dyDescent="0.25">
      <c r="A288" s="1"/>
      <c r="B288" s="1" t="s">
        <v>142</v>
      </c>
      <c r="C288" s="1" t="s">
        <v>125</v>
      </c>
      <c r="D288" s="1"/>
      <c r="E288" s="2" t="s">
        <v>126</v>
      </c>
      <c r="F288" s="3">
        <v>515.79999999999995</v>
      </c>
      <c r="G288" s="161">
        <v>0</v>
      </c>
      <c r="H288" s="161">
        <v>0</v>
      </c>
      <c r="I288" s="127">
        <v>0</v>
      </c>
      <c r="J288" s="162">
        <v>0</v>
      </c>
      <c r="K288" s="49">
        <f t="shared" si="39"/>
        <v>0</v>
      </c>
    </row>
    <row r="289" spans="1:11" ht="66.75" customHeight="1" outlineLevel="3" x14ac:dyDescent="0.25">
      <c r="A289" s="1"/>
      <c r="B289" s="1" t="s">
        <v>142</v>
      </c>
      <c r="C289" s="1" t="s">
        <v>127</v>
      </c>
      <c r="D289" s="1"/>
      <c r="E289" s="2" t="s">
        <v>495</v>
      </c>
      <c r="F289" s="3">
        <v>372</v>
      </c>
      <c r="G289" s="161">
        <v>0</v>
      </c>
      <c r="H289" s="161">
        <v>0</v>
      </c>
      <c r="I289" s="127">
        <v>0</v>
      </c>
      <c r="J289" s="162">
        <v>0</v>
      </c>
      <c r="K289" s="49">
        <f t="shared" si="39"/>
        <v>0</v>
      </c>
    </row>
    <row r="290" spans="1:11" ht="94.5" outlineLevel="4" x14ac:dyDescent="0.25">
      <c r="A290" s="1"/>
      <c r="B290" s="1" t="s">
        <v>142</v>
      </c>
      <c r="C290" s="1" t="s">
        <v>144</v>
      </c>
      <c r="D290" s="1"/>
      <c r="E290" s="2" t="s">
        <v>145</v>
      </c>
      <c r="F290" s="3">
        <v>372</v>
      </c>
      <c r="G290" s="161">
        <v>0</v>
      </c>
      <c r="H290" s="161">
        <v>0</v>
      </c>
      <c r="I290" s="127">
        <v>0</v>
      </c>
      <c r="J290" s="162">
        <v>0</v>
      </c>
      <c r="K290" s="49">
        <f t="shared" si="39"/>
        <v>0</v>
      </c>
    </row>
    <row r="291" spans="1:11" ht="63" outlineLevel="5" x14ac:dyDescent="0.25">
      <c r="A291" s="1"/>
      <c r="B291" s="1" t="s">
        <v>142</v>
      </c>
      <c r="C291" s="1" t="s">
        <v>146</v>
      </c>
      <c r="D291" s="1"/>
      <c r="E291" s="2" t="s">
        <v>147</v>
      </c>
      <c r="F291" s="3">
        <v>372</v>
      </c>
      <c r="G291" s="161">
        <v>0</v>
      </c>
      <c r="H291" s="161">
        <v>0</v>
      </c>
      <c r="I291" s="127">
        <v>0</v>
      </c>
      <c r="J291" s="162">
        <v>0</v>
      </c>
      <c r="K291" s="49">
        <f t="shared" si="39"/>
        <v>0</v>
      </c>
    </row>
    <row r="292" spans="1:11" ht="56.25" customHeight="1" outlineLevel="6" x14ac:dyDescent="0.2">
      <c r="A292" s="4"/>
      <c r="B292" s="4" t="s">
        <v>142</v>
      </c>
      <c r="C292" s="4" t="s">
        <v>146</v>
      </c>
      <c r="D292" s="4" t="s">
        <v>80</v>
      </c>
      <c r="E292" s="5" t="s">
        <v>81</v>
      </c>
      <c r="F292" s="6">
        <v>372</v>
      </c>
      <c r="G292" s="161">
        <v>0</v>
      </c>
      <c r="H292" s="161">
        <v>0</v>
      </c>
      <c r="I292" s="127">
        <v>0</v>
      </c>
      <c r="J292" s="162">
        <v>0</v>
      </c>
      <c r="K292" s="49">
        <f t="shared" si="39"/>
        <v>0</v>
      </c>
    </row>
    <row r="293" spans="1:11" ht="126" outlineLevel="3" x14ac:dyDescent="0.25">
      <c r="A293" s="1"/>
      <c r="B293" s="1" t="s">
        <v>142</v>
      </c>
      <c r="C293" s="1" t="s">
        <v>148</v>
      </c>
      <c r="D293" s="1"/>
      <c r="E293" s="2" t="s">
        <v>149</v>
      </c>
      <c r="F293" s="3">
        <v>112.3</v>
      </c>
      <c r="G293" s="161">
        <v>0</v>
      </c>
      <c r="H293" s="161">
        <v>0</v>
      </c>
      <c r="I293" s="127">
        <v>0</v>
      </c>
      <c r="J293" s="162">
        <v>0</v>
      </c>
      <c r="K293" s="49">
        <f t="shared" si="39"/>
        <v>0</v>
      </c>
    </row>
    <row r="294" spans="1:11" ht="63" outlineLevel="4" x14ac:dyDescent="0.25">
      <c r="A294" s="1"/>
      <c r="B294" s="1" t="s">
        <v>142</v>
      </c>
      <c r="C294" s="1" t="s">
        <v>150</v>
      </c>
      <c r="D294" s="1"/>
      <c r="E294" s="2" t="s">
        <v>151</v>
      </c>
      <c r="F294" s="3">
        <v>112.3</v>
      </c>
      <c r="G294" s="161">
        <v>0</v>
      </c>
      <c r="H294" s="161">
        <v>0</v>
      </c>
      <c r="I294" s="127">
        <v>0</v>
      </c>
      <c r="J294" s="162">
        <v>0</v>
      </c>
      <c r="K294" s="49">
        <f t="shared" si="39"/>
        <v>0</v>
      </c>
    </row>
    <row r="295" spans="1:11" ht="81.75" customHeight="1" outlineLevel="5" x14ac:dyDescent="0.25">
      <c r="A295" s="1"/>
      <c r="B295" s="1" t="s">
        <v>142</v>
      </c>
      <c r="C295" s="1" t="s">
        <v>152</v>
      </c>
      <c r="D295" s="1"/>
      <c r="E295" s="2" t="s">
        <v>153</v>
      </c>
      <c r="F295" s="3">
        <v>112.3</v>
      </c>
      <c r="G295" s="161">
        <v>0</v>
      </c>
      <c r="H295" s="161">
        <v>0</v>
      </c>
      <c r="I295" s="127">
        <v>0</v>
      </c>
      <c r="J295" s="162">
        <v>0</v>
      </c>
      <c r="K295" s="49">
        <f t="shared" si="39"/>
        <v>0</v>
      </c>
    </row>
    <row r="296" spans="1:11" ht="47.25" outlineLevel="6" x14ac:dyDescent="0.2">
      <c r="A296" s="4"/>
      <c r="B296" s="4" t="s">
        <v>142</v>
      </c>
      <c r="C296" s="4" t="s">
        <v>152</v>
      </c>
      <c r="D296" s="4" t="s">
        <v>11</v>
      </c>
      <c r="E296" s="5" t="s">
        <v>12</v>
      </c>
      <c r="F296" s="6">
        <v>112.3</v>
      </c>
      <c r="G296" s="161">
        <v>0</v>
      </c>
      <c r="H296" s="161">
        <v>0</v>
      </c>
      <c r="I296" s="127">
        <v>0</v>
      </c>
      <c r="J296" s="162">
        <v>0</v>
      </c>
      <c r="K296" s="49">
        <f t="shared" si="39"/>
        <v>0</v>
      </c>
    </row>
    <row r="297" spans="1:11" ht="78.75" outlineLevel="3" x14ac:dyDescent="0.25">
      <c r="A297" s="1"/>
      <c r="B297" s="1" t="s">
        <v>142</v>
      </c>
      <c r="C297" s="1" t="s">
        <v>154</v>
      </c>
      <c r="D297" s="1"/>
      <c r="E297" s="2" t="s">
        <v>155</v>
      </c>
      <c r="F297" s="3">
        <v>31.5</v>
      </c>
      <c r="G297" s="161">
        <v>0</v>
      </c>
      <c r="H297" s="161">
        <v>0</v>
      </c>
      <c r="I297" s="127">
        <v>0</v>
      </c>
      <c r="J297" s="162">
        <v>0</v>
      </c>
      <c r="K297" s="49">
        <f t="shared" si="39"/>
        <v>0</v>
      </c>
    </row>
    <row r="298" spans="1:11" ht="63" outlineLevel="4" x14ac:dyDescent="0.25">
      <c r="A298" s="1"/>
      <c r="B298" s="1" t="s">
        <v>142</v>
      </c>
      <c r="C298" s="1" t="s">
        <v>156</v>
      </c>
      <c r="D298" s="1"/>
      <c r="E298" s="2" t="s">
        <v>157</v>
      </c>
      <c r="F298" s="3">
        <v>31.5</v>
      </c>
      <c r="G298" s="161">
        <v>0</v>
      </c>
      <c r="H298" s="161">
        <v>0</v>
      </c>
      <c r="I298" s="127">
        <v>0</v>
      </c>
      <c r="J298" s="162">
        <v>0</v>
      </c>
      <c r="K298" s="49">
        <f t="shared" si="39"/>
        <v>0</v>
      </c>
    </row>
    <row r="299" spans="1:11" ht="94.5" outlineLevel="5" x14ac:dyDescent="0.25">
      <c r="A299" s="1"/>
      <c r="B299" s="1" t="s">
        <v>142</v>
      </c>
      <c r="C299" s="1" t="s">
        <v>158</v>
      </c>
      <c r="D299" s="1"/>
      <c r="E299" s="2" t="s">
        <v>159</v>
      </c>
      <c r="F299" s="3">
        <v>31.5</v>
      </c>
      <c r="G299" s="161">
        <v>0</v>
      </c>
      <c r="H299" s="161">
        <v>0</v>
      </c>
      <c r="I299" s="127">
        <v>0</v>
      </c>
      <c r="J299" s="162">
        <v>0</v>
      </c>
      <c r="K299" s="49">
        <f t="shared" si="39"/>
        <v>0</v>
      </c>
    </row>
    <row r="300" spans="1:11" ht="47.25" outlineLevel="6" x14ac:dyDescent="0.2">
      <c r="A300" s="4"/>
      <c r="B300" s="4" t="s">
        <v>142</v>
      </c>
      <c r="C300" s="4" t="s">
        <v>158</v>
      </c>
      <c r="D300" s="4" t="s">
        <v>11</v>
      </c>
      <c r="E300" s="5" t="s">
        <v>12</v>
      </c>
      <c r="F300" s="6">
        <v>31.5</v>
      </c>
      <c r="G300" s="161">
        <v>0</v>
      </c>
      <c r="H300" s="161">
        <v>0</v>
      </c>
      <c r="I300" s="127">
        <v>0</v>
      </c>
      <c r="J300" s="162">
        <v>0</v>
      </c>
      <c r="K300" s="49">
        <f t="shared" si="39"/>
        <v>0</v>
      </c>
    </row>
    <row r="301" spans="1:11" ht="15.75" outlineLevel="6" x14ac:dyDescent="0.2">
      <c r="A301" s="4"/>
      <c r="B301" s="1" t="s">
        <v>498</v>
      </c>
      <c r="C301" s="1"/>
      <c r="D301" s="1"/>
      <c r="E301" s="7" t="s">
        <v>499</v>
      </c>
      <c r="F301" s="3">
        <f>F302+F306+F316+F321+F329</f>
        <v>83833.299999999988</v>
      </c>
      <c r="G301" s="161">
        <v>0</v>
      </c>
      <c r="H301" s="161">
        <v>0</v>
      </c>
      <c r="I301" s="127">
        <v>0</v>
      </c>
      <c r="J301" s="162">
        <v>0</v>
      </c>
      <c r="K301" s="49">
        <f t="shared" si="39"/>
        <v>0</v>
      </c>
    </row>
    <row r="302" spans="1:11" ht="15.75" outlineLevel="1" x14ac:dyDescent="0.25">
      <c r="A302" s="1"/>
      <c r="B302" s="1" t="s">
        <v>160</v>
      </c>
      <c r="C302" s="1"/>
      <c r="D302" s="1"/>
      <c r="E302" s="2" t="s">
        <v>161</v>
      </c>
      <c r="F302" s="3">
        <v>349.7</v>
      </c>
      <c r="G302" s="161">
        <v>0</v>
      </c>
      <c r="H302" s="161">
        <v>0</v>
      </c>
      <c r="I302" s="127">
        <v>0</v>
      </c>
      <c r="J302" s="162">
        <v>0</v>
      </c>
      <c r="K302" s="49">
        <f t="shared" si="39"/>
        <v>0</v>
      </c>
    </row>
    <row r="303" spans="1:11" ht="52.5" customHeight="1" outlineLevel="2" x14ac:dyDescent="0.25">
      <c r="A303" s="1"/>
      <c r="B303" s="1" t="s">
        <v>160</v>
      </c>
      <c r="C303" s="1" t="s">
        <v>119</v>
      </c>
      <c r="D303" s="1"/>
      <c r="E303" s="2" t="s">
        <v>120</v>
      </c>
      <c r="F303" s="3">
        <v>349.7</v>
      </c>
      <c r="G303" s="161">
        <v>0</v>
      </c>
      <c r="H303" s="161">
        <v>0</v>
      </c>
      <c r="I303" s="127">
        <v>0</v>
      </c>
      <c r="J303" s="162">
        <v>0</v>
      </c>
      <c r="K303" s="49">
        <f t="shared" si="39"/>
        <v>0</v>
      </c>
    </row>
    <row r="304" spans="1:11" ht="94.5" customHeight="1" outlineLevel="5" x14ac:dyDescent="0.25">
      <c r="A304" s="1"/>
      <c r="B304" s="1" t="s">
        <v>160</v>
      </c>
      <c r="C304" s="1" t="s">
        <v>162</v>
      </c>
      <c r="D304" s="1"/>
      <c r="E304" s="2" t="s">
        <v>163</v>
      </c>
      <c r="F304" s="3">
        <v>349.7</v>
      </c>
      <c r="G304" s="161">
        <v>0</v>
      </c>
      <c r="H304" s="161">
        <v>0</v>
      </c>
      <c r="I304" s="127">
        <v>0</v>
      </c>
      <c r="J304" s="162">
        <v>0</v>
      </c>
      <c r="K304" s="49">
        <f t="shared" si="39"/>
        <v>0</v>
      </c>
    </row>
    <row r="305" spans="1:11" ht="47.25" outlineLevel="6" x14ac:dyDescent="0.2">
      <c r="A305" s="4"/>
      <c r="B305" s="4" t="s">
        <v>160</v>
      </c>
      <c r="C305" s="4" t="s">
        <v>162</v>
      </c>
      <c r="D305" s="4" t="s">
        <v>11</v>
      </c>
      <c r="E305" s="5" t="s">
        <v>12</v>
      </c>
      <c r="F305" s="6">
        <v>349.7</v>
      </c>
      <c r="G305" s="161">
        <v>0</v>
      </c>
      <c r="H305" s="161">
        <v>0</v>
      </c>
      <c r="I305" s="127">
        <v>0</v>
      </c>
      <c r="J305" s="162">
        <v>0</v>
      </c>
      <c r="K305" s="49">
        <f t="shared" si="39"/>
        <v>0</v>
      </c>
    </row>
    <row r="306" spans="1:11" ht="15.75" outlineLevel="1" x14ac:dyDescent="0.25">
      <c r="A306" s="1"/>
      <c r="B306" s="1" t="s">
        <v>164</v>
      </c>
      <c r="C306" s="1"/>
      <c r="D306" s="1"/>
      <c r="E306" s="2" t="s">
        <v>165</v>
      </c>
      <c r="F306" s="3">
        <v>612</v>
      </c>
      <c r="G306" s="161">
        <v>0</v>
      </c>
      <c r="H306" s="161">
        <v>0</v>
      </c>
      <c r="I306" s="127">
        <v>0</v>
      </c>
      <c r="J306" s="162">
        <v>0</v>
      </c>
      <c r="K306" s="49">
        <f t="shared" si="39"/>
        <v>0</v>
      </c>
    </row>
    <row r="307" spans="1:11" ht="63" outlineLevel="2" x14ac:dyDescent="0.25">
      <c r="A307" s="1"/>
      <c r="B307" s="1" t="s">
        <v>164</v>
      </c>
      <c r="C307" s="1" t="s">
        <v>166</v>
      </c>
      <c r="D307" s="1"/>
      <c r="E307" s="2" t="s">
        <v>167</v>
      </c>
      <c r="F307" s="3">
        <v>612</v>
      </c>
      <c r="G307" s="161">
        <v>0</v>
      </c>
      <c r="H307" s="161">
        <v>0</v>
      </c>
      <c r="I307" s="127">
        <v>0</v>
      </c>
      <c r="J307" s="162">
        <v>0</v>
      </c>
      <c r="K307" s="49">
        <f t="shared" si="39"/>
        <v>0</v>
      </c>
    </row>
    <row r="308" spans="1:11" ht="109.5" customHeight="1" outlineLevel="3" x14ac:dyDescent="0.25">
      <c r="A308" s="1"/>
      <c r="B308" s="1" t="s">
        <v>164</v>
      </c>
      <c r="C308" s="1" t="s">
        <v>168</v>
      </c>
      <c r="D308" s="1"/>
      <c r="E308" s="2" t="s">
        <v>169</v>
      </c>
      <c r="F308" s="3">
        <v>612</v>
      </c>
      <c r="G308" s="161">
        <v>0</v>
      </c>
      <c r="H308" s="161">
        <v>0</v>
      </c>
      <c r="I308" s="127">
        <v>0</v>
      </c>
      <c r="J308" s="162">
        <v>0</v>
      </c>
      <c r="K308" s="49">
        <f t="shared" si="39"/>
        <v>0</v>
      </c>
    </row>
    <row r="309" spans="1:11" ht="129.75" customHeight="1" outlineLevel="4" x14ac:dyDescent="0.25">
      <c r="A309" s="1"/>
      <c r="B309" s="1" t="s">
        <v>164</v>
      </c>
      <c r="C309" s="1" t="s">
        <v>170</v>
      </c>
      <c r="D309" s="1"/>
      <c r="E309" s="2" t="s">
        <v>171</v>
      </c>
      <c r="F309" s="3">
        <v>612</v>
      </c>
      <c r="G309" s="161">
        <v>0</v>
      </c>
      <c r="H309" s="161">
        <v>0</v>
      </c>
      <c r="I309" s="127">
        <v>0</v>
      </c>
      <c r="J309" s="162">
        <v>0</v>
      </c>
      <c r="K309" s="49">
        <f t="shared" si="39"/>
        <v>0</v>
      </c>
    </row>
    <row r="310" spans="1:11" ht="47.25" outlineLevel="5" x14ac:dyDescent="0.25">
      <c r="A310" s="1"/>
      <c r="B310" s="1" t="s">
        <v>164</v>
      </c>
      <c r="C310" s="1" t="s">
        <v>172</v>
      </c>
      <c r="D310" s="1"/>
      <c r="E310" s="2" t="s">
        <v>173</v>
      </c>
      <c r="F310" s="3">
        <v>45</v>
      </c>
      <c r="G310" s="161">
        <v>0</v>
      </c>
      <c r="H310" s="161">
        <v>0</v>
      </c>
      <c r="I310" s="127">
        <v>0</v>
      </c>
      <c r="J310" s="162">
        <v>0</v>
      </c>
      <c r="K310" s="49">
        <f t="shared" si="39"/>
        <v>0</v>
      </c>
    </row>
    <row r="311" spans="1:11" ht="47.25" outlineLevel="6" x14ac:dyDescent="0.2">
      <c r="A311" s="4"/>
      <c r="B311" s="4" t="s">
        <v>164</v>
      </c>
      <c r="C311" s="4" t="s">
        <v>172</v>
      </c>
      <c r="D311" s="4" t="s">
        <v>11</v>
      </c>
      <c r="E311" s="5" t="s">
        <v>12</v>
      </c>
      <c r="F311" s="6">
        <v>45</v>
      </c>
      <c r="G311" s="161">
        <v>0</v>
      </c>
      <c r="H311" s="161">
        <v>0</v>
      </c>
      <c r="I311" s="127">
        <v>0</v>
      </c>
      <c r="J311" s="162">
        <v>0</v>
      </c>
      <c r="K311" s="49">
        <f t="shared" si="39"/>
        <v>0</v>
      </c>
    </row>
    <row r="312" spans="1:11" ht="47.25" outlineLevel="5" x14ac:dyDescent="0.25">
      <c r="A312" s="1"/>
      <c r="B312" s="1" t="s">
        <v>164</v>
      </c>
      <c r="C312" s="1" t="s">
        <v>174</v>
      </c>
      <c r="D312" s="1"/>
      <c r="E312" s="2" t="s">
        <v>175</v>
      </c>
      <c r="F312" s="3">
        <v>379</v>
      </c>
      <c r="G312" s="161">
        <v>0</v>
      </c>
      <c r="H312" s="161">
        <v>0</v>
      </c>
      <c r="I312" s="127">
        <v>0</v>
      </c>
      <c r="J312" s="162">
        <v>0</v>
      </c>
      <c r="K312" s="49">
        <f t="shared" si="39"/>
        <v>0</v>
      </c>
    </row>
    <row r="313" spans="1:11" ht="47.25" outlineLevel="6" x14ac:dyDescent="0.2">
      <c r="A313" s="4"/>
      <c r="B313" s="4" t="s">
        <v>164</v>
      </c>
      <c r="C313" s="4" t="s">
        <v>174</v>
      </c>
      <c r="D313" s="4" t="s">
        <v>11</v>
      </c>
      <c r="E313" s="5" t="s">
        <v>12</v>
      </c>
      <c r="F313" s="6">
        <v>379</v>
      </c>
      <c r="G313" s="161">
        <v>0</v>
      </c>
      <c r="H313" s="161">
        <v>0</v>
      </c>
      <c r="I313" s="127">
        <v>0</v>
      </c>
      <c r="J313" s="162">
        <v>0</v>
      </c>
      <c r="K313" s="49">
        <f t="shared" si="39"/>
        <v>0</v>
      </c>
    </row>
    <row r="314" spans="1:11" ht="84" customHeight="1" outlineLevel="5" x14ac:dyDescent="0.25">
      <c r="A314" s="1"/>
      <c r="B314" s="1" t="s">
        <v>164</v>
      </c>
      <c r="C314" s="1" t="s">
        <v>176</v>
      </c>
      <c r="D314" s="1"/>
      <c r="E314" s="2" t="s">
        <v>177</v>
      </c>
      <c r="F314" s="3">
        <v>188</v>
      </c>
      <c r="G314" s="161">
        <v>0</v>
      </c>
      <c r="H314" s="161">
        <v>0</v>
      </c>
      <c r="I314" s="127">
        <v>0</v>
      </c>
      <c r="J314" s="162">
        <v>0</v>
      </c>
      <c r="K314" s="49">
        <f t="shared" si="39"/>
        <v>0</v>
      </c>
    </row>
    <row r="315" spans="1:11" ht="47.25" outlineLevel="6" x14ac:dyDescent="0.2">
      <c r="A315" s="4"/>
      <c r="B315" s="4" t="s">
        <v>164</v>
      </c>
      <c r="C315" s="4" t="s">
        <v>176</v>
      </c>
      <c r="D315" s="4" t="s">
        <v>11</v>
      </c>
      <c r="E315" s="5" t="s">
        <v>12</v>
      </c>
      <c r="F315" s="6">
        <v>188</v>
      </c>
      <c r="G315" s="161">
        <v>0</v>
      </c>
      <c r="H315" s="161">
        <v>0</v>
      </c>
      <c r="I315" s="127">
        <v>0</v>
      </c>
      <c r="J315" s="162">
        <v>0</v>
      </c>
      <c r="K315" s="49">
        <f t="shared" si="39"/>
        <v>0</v>
      </c>
    </row>
    <row r="316" spans="1:11" ht="15.75" outlineLevel="1" x14ac:dyDescent="0.25">
      <c r="A316" s="1"/>
      <c r="B316" s="1" t="s">
        <v>178</v>
      </c>
      <c r="C316" s="1"/>
      <c r="D316" s="1"/>
      <c r="E316" s="2" t="s">
        <v>179</v>
      </c>
      <c r="F316" s="3">
        <v>7736.2</v>
      </c>
      <c r="G316" s="161">
        <v>0</v>
      </c>
      <c r="H316" s="161">
        <v>0</v>
      </c>
      <c r="I316" s="127">
        <v>0</v>
      </c>
      <c r="J316" s="162">
        <v>0</v>
      </c>
      <c r="K316" s="49">
        <f t="shared" si="39"/>
        <v>0</v>
      </c>
    </row>
    <row r="317" spans="1:11" ht="78.75" outlineLevel="2" x14ac:dyDescent="0.25">
      <c r="A317" s="1"/>
      <c r="B317" s="1" t="s">
        <v>178</v>
      </c>
      <c r="C317" s="1" t="s">
        <v>180</v>
      </c>
      <c r="D317" s="1"/>
      <c r="E317" s="2" t="s">
        <v>181</v>
      </c>
      <c r="F317" s="3">
        <v>7736.2</v>
      </c>
      <c r="G317" s="161">
        <v>0</v>
      </c>
      <c r="H317" s="161">
        <v>0</v>
      </c>
      <c r="I317" s="127">
        <v>0</v>
      </c>
      <c r="J317" s="162">
        <v>0</v>
      </c>
      <c r="K317" s="49">
        <f t="shared" si="39"/>
        <v>0</v>
      </c>
    </row>
    <row r="318" spans="1:11" ht="47.25" outlineLevel="4" x14ac:dyDescent="0.25">
      <c r="A318" s="1"/>
      <c r="B318" s="1" t="s">
        <v>178</v>
      </c>
      <c r="C318" s="1" t="s">
        <v>182</v>
      </c>
      <c r="D318" s="1"/>
      <c r="E318" s="2" t="s">
        <v>183</v>
      </c>
      <c r="F318" s="3">
        <v>7736.2</v>
      </c>
      <c r="G318" s="161">
        <v>0</v>
      </c>
      <c r="H318" s="161">
        <v>0</v>
      </c>
      <c r="I318" s="127">
        <v>0</v>
      </c>
      <c r="J318" s="162">
        <v>0</v>
      </c>
      <c r="K318" s="49">
        <f t="shared" si="39"/>
        <v>0</v>
      </c>
    </row>
    <row r="319" spans="1:11" ht="78.75" outlineLevel="5" x14ac:dyDescent="0.25">
      <c r="A319" s="1"/>
      <c r="B319" s="1" t="s">
        <v>178</v>
      </c>
      <c r="C319" s="1" t="s">
        <v>184</v>
      </c>
      <c r="D319" s="1"/>
      <c r="E319" s="2" t="s">
        <v>185</v>
      </c>
      <c r="F319" s="3">
        <v>7736.2</v>
      </c>
      <c r="G319" s="161">
        <v>0</v>
      </c>
      <c r="H319" s="161">
        <v>0</v>
      </c>
      <c r="I319" s="127">
        <v>0</v>
      </c>
      <c r="J319" s="162">
        <v>0</v>
      </c>
      <c r="K319" s="49">
        <f t="shared" si="39"/>
        <v>0</v>
      </c>
    </row>
    <row r="320" spans="1:11" ht="47.25" outlineLevel="6" x14ac:dyDescent="0.2">
      <c r="A320" s="4"/>
      <c r="B320" s="4" t="s">
        <v>178</v>
      </c>
      <c r="C320" s="4" t="s">
        <v>184</v>
      </c>
      <c r="D320" s="4" t="s">
        <v>11</v>
      </c>
      <c r="E320" s="5" t="s">
        <v>12</v>
      </c>
      <c r="F320" s="6">
        <v>7736.2</v>
      </c>
      <c r="G320" s="161">
        <v>0</v>
      </c>
      <c r="H320" s="161">
        <v>0</v>
      </c>
      <c r="I320" s="127">
        <v>0</v>
      </c>
      <c r="J320" s="162">
        <v>0</v>
      </c>
      <c r="K320" s="49">
        <f t="shared" si="39"/>
        <v>0</v>
      </c>
    </row>
    <row r="321" spans="1:11" ht="31.5" outlineLevel="1" x14ac:dyDescent="0.25">
      <c r="A321" s="1"/>
      <c r="B321" s="1" t="s">
        <v>186</v>
      </c>
      <c r="C321" s="1"/>
      <c r="D321" s="1"/>
      <c r="E321" s="2" t="s">
        <v>187</v>
      </c>
      <c r="F321" s="3">
        <v>74249.399999999994</v>
      </c>
      <c r="G321" s="161">
        <v>0</v>
      </c>
      <c r="H321" s="161">
        <v>0</v>
      </c>
      <c r="I321" s="127">
        <v>0</v>
      </c>
      <c r="J321" s="162">
        <v>0</v>
      </c>
      <c r="K321" s="49">
        <f t="shared" si="39"/>
        <v>0</v>
      </c>
    </row>
    <row r="322" spans="1:11" ht="78.75" outlineLevel="2" x14ac:dyDescent="0.25">
      <c r="A322" s="1"/>
      <c r="B322" s="1" t="s">
        <v>186</v>
      </c>
      <c r="C322" s="1" t="s">
        <v>188</v>
      </c>
      <c r="D322" s="1"/>
      <c r="E322" s="2" t="s">
        <v>189</v>
      </c>
      <c r="F322" s="3">
        <v>74249.399999999994</v>
      </c>
      <c r="G322" s="161">
        <v>0</v>
      </c>
      <c r="H322" s="161">
        <v>0</v>
      </c>
      <c r="I322" s="127">
        <v>0</v>
      </c>
      <c r="J322" s="162">
        <v>0</v>
      </c>
      <c r="K322" s="49">
        <f t="shared" si="39"/>
        <v>0</v>
      </c>
    </row>
    <row r="323" spans="1:11" ht="63" outlineLevel="3" x14ac:dyDescent="0.25">
      <c r="A323" s="1"/>
      <c r="B323" s="1" t="s">
        <v>186</v>
      </c>
      <c r="C323" s="1" t="s">
        <v>190</v>
      </c>
      <c r="D323" s="1"/>
      <c r="E323" s="2" t="s">
        <v>191</v>
      </c>
      <c r="F323" s="3">
        <v>74249.399999999994</v>
      </c>
      <c r="G323" s="161">
        <v>0</v>
      </c>
      <c r="H323" s="161">
        <v>0</v>
      </c>
      <c r="I323" s="127">
        <v>0</v>
      </c>
      <c r="J323" s="162">
        <v>0</v>
      </c>
      <c r="K323" s="49">
        <f t="shared" si="39"/>
        <v>0</v>
      </c>
    </row>
    <row r="324" spans="1:11" ht="63" outlineLevel="4" x14ac:dyDescent="0.25">
      <c r="A324" s="1"/>
      <c r="B324" s="1" t="s">
        <v>186</v>
      </c>
      <c r="C324" s="1" t="s">
        <v>192</v>
      </c>
      <c r="D324" s="1"/>
      <c r="E324" s="2" t="s">
        <v>193</v>
      </c>
      <c r="F324" s="3">
        <v>74249.399999999994</v>
      </c>
      <c r="G324" s="161">
        <v>0</v>
      </c>
      <c r="H324" s="161">
        <v>0</v>
      </c>
      <c r="I324" s="127">
        <v>0</v>
      </c>
      <c r="J324" s="162">
        <v>0</v>
      </c>
      <c r="K324" s="49">
        <f t="shared" si="39"/>
        <v>0</v>
      </c>
    </row>
    <row r="325" spans="1:11" ht="63" outlineLevel="5" x14ac:dyDescent="0.25">
      <c r="A325" s="1"/>
      <c r="B325" s="1" t="s">
        <v>186</v>
      </c>
      <c r="C325" s="1" t="s">
        <v>194</v>
      </c>
      <c r="D325" s="1"/>
      <c r="E325" s="2" t="s">
        <v>195</v>
      </c>
      <c r="F325" s="3">
        <v>24904.6</v>
      </c>
      <c r="G325" s="161">
        <v>0</v>
      </c>
      <c r="H325" s="161">
        <v>0</v>
      </c>
      <c r="I325" s="127">
        <v>0</v>
      </c>
      <c r="J325" s="162">
        <v>0</v>
      </c>
      <c r="K325" s="49">
        <f t="shared" si="39"/>
        <v>0</v>
      </c>
    </row>
    <row r="326" spans="1:11" ht="47.25" outlineLevel="6" x14ac:dyDescent="0.2">
      <c r="A326" s="4"/>
      <c r="B326" s="4" t="s">
        <v>186</v>
      </c>
      <c r="C326" s="4" t="s">
        <v>194</v>
      </c>
      <c r="D326" s="4" t="s">
        <v>11</v>
      </c>
      <c r="E326" s="5" t="s">
        <v>12</v>
      </c>
      <c r="F326" s="6">
        <v>24904.6</v>
      </c>
      <c r="G326" s="161">
        <v>0</v>
      </c>
      <c r="H326" s="161">
        <v>0</v>
      </c>
      <c r="I326" s="127">
        <v>0</v>
      </c>
      <c r="J326" s="162">
        <v>0</v>
      </c>
      <c r="K326" s="49">
        <f t="shared" si="39"/>
        <v>0</v>
      </c>
    </row>
    <row r="327" spans="1:11" ht="94.5" outlineLevel="5" x14ac:dyDescent="0.25">
      <c r="A327" s="1"/>
      <c r="B327" s="1" t="s">
        <v>186</v>
      </c>
      <c r="C327" s="1" t="s">
        <v>196</v>
      </c>
      <c r="D327" s="1"/>
      <c r="E327" s="2" t="s">
        <v>197</v>
      </c>
      <c r="F327" s="3">
        <v>49344.800000000003</v>
      </c>
      <c r="G327" s="161">
        <v>0</v>
      </c>
      <c r="H327" s="161">
        <v>0</v>
      </c>
      <c r="I327" s="127">
        <v>0</v>
      </c>
      <c r="J327" s="162">
        <v>0</v>
      </c>
      <c r="K327" s="49">
        <f t="shared" si="39"/>
        <v>0</v>
      </c>
    </row>
    <row r="328" spans="1:11" ht="47.25" outlineLevel="6" x14ac:dyDescent="0.2">
      <c r="A328" s="4"/>
      <c r="B328" s="4" t="s">
        <v>186</v>
      </c>
      <c r="C328" s="4" t="s">
        <v>196</v>
      </c>
      <c r="D328" s="4" t="s">
        <v>11</v>
      </c>
      <c r="E328" s="5" t="s">
        <v>12</v>
      </c>
      <c r="F328" s="6">
        <v>49344.800000000003</v>
      </c>
      <c r="G328" s="161">
        <v>0</v>
      </c>
      <c r="H328" s="161">
        <v>0</v>
      </c>
      <c r="I328" s="127">
        <v>0</v>
      </c>
      <c r="J328" s="162">
        <v>0</v>
      </c>
      <c r="K328" s="49">
        <f t="shared" si="39"/>
        <v>0</v>
      </c>
    </row>
    <row r="329" spans="1:11" ht="31.5" outlineLevel="1" x14ac:dyDescent="0.25">
      <c r="A329" s="1"/>
      <c r="B329" s="1" t="s">
        <v>198</v>
      </c>
      <c r="C329" s="1"/>
      <c r="D329" s="1"/>
      <c r="E329" s="2" t="s">
        <v>199</v>
      </c>
      <c r="F329" s="3">
        <v>886</v>
      </c>
      <c r="G329" s="161">
        <v>0</v>
      </c>
      <c r="H329" s="161">
        <v>0</v>
      </c>
      <c r="I329" s="127">
        <v>0</v>
      </c>
      <c r="J329" s="162">
        <v>0</v>
      </c>
      <c r="K329" s="49">
        <f t="shared" si="39"/>
        <v>0</v>
      </c>
    </row>
    <row r="330" spans="1:11" ht="94.5" outlineLevel="2" x14ac:dyDescent="0.25">
      <c r="A330" s="1"/>
      <c r="B330" s="1" t="s">
        <v>198</v>
      </c>
      <c r="C330" s="1" t="s">
        <v>200</v>
      </c>
      <c r="D330" s="1"/>
      <c r="E330" s="2" t="s">
        <v>201</v>
      </c>
      <c r="F330" s="3">
        <v>245</v>
      </c>
      <c r="G330" s="161">
        <v>0</v>
      </c>
      <c r="H330" s="161">
        <v>0</v>
      </c>
      <c r="I330" s="127">
        <v>0</v>
      </c>
      <c r="J330" s="162">
        <v>0</v>
      </c>
      <c r="K330" s="49">
        <f t="shared" si="39"/>
        <v>0</v>
      </c>
    </row>
    <row r="331" spans="1:11" ht="78.75" outlineLevel="3" x14ac:dyDescent="0.25">
      <c r="A331" s="1"/>
      <c r="B331" s="1" t="s">
        <v>198</v>
      </c>
      <c r="C331" s="1" t="s">
        <v>202</v>
      </c>
      <c r="D331" s="1"/>
      <c r="E331" s="2" t="s">
        <v>203</v>
      </c>
      <c r="F331" s="3">
        <v>245</v>
      </c>
      <c r="G331" s="161">
        <v>0</v>
      </c>
      <c r="H331" s="161">
        <v>0</v>
      </c>
      <c r="I331" s="127">
        <v>0</v>
      </c>
      <c r="J331" s="162">
        <v>0</v>
      </c>
      <c r="K331" s="49">
        <f t="shared" si="39"/>
        <v>0</v>
      </c>
    </row>
    <row r="332" spans="1:11" ht="204.75" outlineLevel="4" x14ac:dyDescent="0.25">
      <c r="A332" s="1"/>
      <c r="B332" s="1" t="s">
        <v>198</v>
      </c>
      <c r="C332" s="1" t="s">
        <v>204</v>
      </c>
      <c r="D332" s="1"/>
      <c r="E332" s="8" t="s">
        <v>518</v>
      </c>
      <c r="F332" s="3">
        <v>245</v>
      </c>
      <c r="G332" s="161">
        <v>0</v>
      </c>
      <c r="H332" s="161">
        <v>0</v>
      </c>
      <c r="I332" s="127">
        <v>0</v>
      </c>
      <c r="J332" s="162">
        <v>0</v>
      </c>
      <c r="K332" s="49">
        <f t="shared" si="39"/>
        <v>0</v>
      </c>
    </row>
    <row r="333" spans="1:11" ht="78.75" outlineLevel="5" x14ac:dyDescent="0.25">
      <c r="A333" s="1"/>
      <c r="B333" s="1" t="s">
        <v>198</v>
      </c>
      <c r="C333" s="1" t="s">
        <v>205</v>
      </c>
      <c r="D333" s="1"/>
      <c r="E333" s="2" t="s">
        <v>206</v>
      </c>
      <c r="F333" s="3">
        <v>75</v>
      </c>
      <c r="G333" s="161">
        <v>0</v>
      </c>
      <c r="H333" s="161">
        <v>0</v>
      </c>
      <c r="I333" s="127">
        <v>0</v>
      </c>
      <c r="J333" s="162">
        <v>0</v>
      </c>
      <c r="K333" s="49">
        <f t="shared" si="39"/>
        <v>0</v>
      </c>
    </row>
    <row r="334" spans="1:11" ht="47.25" outlineLevel="6" x14ac:dyDescent="0.2">
      <c r="A334" s="4"/>
      <c r="B334" s="4" t="s">
        <v>198</v>
      </c>
      <c r="C334" s="4" t="s">
        <v>205</v>
      </c>
      <c r="D334" s="4" t="s">
        <v>11</v>
      </c>
      <c r="E334" s="5" t="s">
        <v>12</v>
      </c>
      <c r="F334" s="6">
        <v>75</v>
      </c>
      <c r="G334" s="161">
        <v>0</v>
      </c>
      <c r="H334" s="161">
        <v>0</v>
      </c>
      <c r="I334" s="127">
        <v>0</v>
      </c>
      <c r="J334" s="162">
        <v>0</v>
      </c>
      <c r="K334" s="49">
        <f t="shared" si="39"/>
        <v>0</v>
      </c>
    </row>
    <row r="335" spans="1:11" ht="31.5" outlineLevel="5" x14ac:dyDescent="0.25">
      <c r="A335" s="1"/>
      <c r="B335" s="1" t="s">
        <v>198</v>
      </c>
      <c r="C335" s="1" t="s">
        <v>207</v>
      </c>
      <c r="D335" s="1"/>
      <c r="E335" s="2" t="s">
        <v>208</v>
      </c>
      <c r="F335" s="3">
        <v>106</v>
      </c>
      <c r="G335" s="161">
        <v>0</v>
      </c>
      <c r="H335" s="161">
        <v>0</v>
      </c>
      <c r="I335" s="127">
        <v>0</v>
      </c>
      <c r="J335" s="162">
        <v>0</v>
      </c>
      <c r="K335" s="49">
        <f t="shared" si="39"/>
        <v>0</v>
      </c>
    </row>
    <row r="336" spans="1:11" ht="47.25" outlineLevel="6" x14ac:dyDescent="0.2">
      <c r="A336" s="4"/>
      <c r="B336" s="4" t="s">
        <v>198</v>
      </c>
      <c r="C336" s="4" t="s">
        <v>207</v>
      </c>
      <c r="D336" s="4" t="s">
        <v>11</v>
      </c>
      <c r="E336" s="5" t="s">
        <v>12</v>
      </c>
      <c r="F336" s="6">
        <v>106</v>
      </c>
      <c r="G336" s="161">
        <v>0</v>
      </c>
      <c r="H336" s="161">
        <v>0</v>
      </c>
      <c r="I336" s="127">
        <v>0</v>
      </c>
      <c r="J336" s="162">
        <v>0</v>
      </c>
      <c r="K336" s="49">
        <f t="shared" si="39"/>
        <v>0</v>
      </c>
    </row>
    <row r="337" spans="1:11" ht="66.75" customHeight="1" outlineLevel="5" x14ac:dyDescent="0.25">
      <c r="A337" s="1"/>
      <c r="B337" s="1" t="s">
        <v>198</v>
      </c>
      <c r="C337" s="1" t="s">
        <v>209</v>
      </c>
      <c r="D337" s="1"/>
      <c r="E337" s="2" t="s">
        <v>210</v>
      </c>
      <c r="F337" s="3">
        <v>60</v>
      </c>
      <c r="G337" s="161">
        <v>0</v>
      </c>
      <c r="H337" s="161">
        <v>0</v>
      </c>
      <c r="I337" s="127">
        <v>0</v>
      </c>
      <c r="J337" s="162">
        <v>0</v>
      </c>
      <c r="K337" s="49">
        <f t="shared" ref="K337:K400" si="40">I337-H337</f>
        <v>0</v>
      </c>
    </row>
    <row r="338" spans="1:11" ht="47.25" outlineLevel="6" x14ac:dyDescent="0.2">
      <c r="A338" s="4"/>
      <c r="B338" s="4" t="s">
        <v>198</v>
      </c>
      <c r="C338" s="4" t="s">
        <v>209</v>
      </c>
      <c r="D338" s="4" t="s">
        <v>11</v>
      </c>
      <c r="E338" s="5" t="s">
        <v>12</v>
      </c>
      <c r="F338" s="6">
        <v>60</v>
      </c>
      <c r="G338" s="161">
        <v>0</v>
      </c>
      <c r="H338" s="161">
        <v>0</v>
      </c>
      <c r="I338" s="127">
        <v>0</v>
      </c>
      <c r="J338" s="162">
        <v>0</v>
      </c>
      <c r="K338" s="49">
        <f t="shared" si="40"/>
        <v>0</v>
      </c>
    </row>
    <row r="339" spans="1:11" ht="63" outlineLevel="5" x14ac:dyDescent="0.25">
      <c r="A339" s="1"/>
      <c r="B339" s="1" t="s">
        <v>198</v>
      </c>
      <c r="C339" s="1" t="s">
        <v>211</v>
      </c>
      <c r="D339" s="1"/>
      <c r="E339" s="2" t="s">
        <v>212</v>
      </c>
      <c r="F339" s="3">
        <v>4</v>
      </c>
      <c r="G339" s="161">
        <v>0</v>
      </c>
      <c r="H339" s="161">
        <v>0</v>
      </c>
      <c r="I339" s="127">
        <v>0</v>
      </c>
      <c r="J339" s="162">
        <v>0</v>
      </c>
      <c r="K339" s="49">
        <f t="shared" si="40"/>
        <v>0</v>
      </c>
    </row>
    <row r="340" spans="1:11" ht="47.25" outlineLevel="6" x14ac:dyDescent="0.2">
      <c r="A340" s="4"/>
      <c r="B340" s="4" t="s">
        <v>198</v>
      </c>
      <c r="C340" s="4" t="s">
        <v>211</v>
      </c>
      <c r="D340" s="4" t="s">
        <v>11</v>
      </c>
      <c r="E340" s="5" t="s">
        <v>12</v>
      </c>
      <c r="F340" s="6">
        <v>4</v>
      </c>
      <c r="G340" s="161">
        <v>0</v>
      </c>
      <c r="H340" s="161">
        <v>0</v>
      </c>
      <c r="I340" s="127">
        <v>0</v>
      </c>
      <c r="J340" s="162">
        <v>0</v>
      </c>
      <c r="K340" s="49">
        <f t="shared" si="40"/>
        <v>0</v>
      </c>
    </row>
    <row r="341" spans="1:11" ht="63" outlineLevel="2" x14ac:dyDescent="0.25">
      <c r="A341" s="1"/>
      <c r="B341" s="1" t="s">
        <v>198</v>
      </c>
      <c r="C341" s="1" t="s">
        <v>213</v>
      </c>
      <c r="D341" s="1"/>
      <c r="E341" s="2" t="s">
        <v>214</v>
      </c>
      <c r="F341" s="3">
        <v>241</v>
      </c>
      <c r="G341" s="161">
        <v>0</v>
      </c>
      <c r="H341" s="161">
        <v>0</v>
      </c>
      <c r="I341" s="127">
        <v>0</v>
      </c>
      <c r="J341" s="162">
        <v>0</v>
      </c>
      <c r="K341" s="49">
        <f t="shared" si="40"/>
        <v>0</v>
      </c>
    </row>
    <row r="342" spans="1:11" ht="47.25" outlineLevel="3" x14ac:dyDescent="0.25">
      <c r="A342" s="1"/>
      <c r="B342" s="1" t="s">
        <v>198</v>
      </c>
      <c r="C342" s="1" t="s">
        <v>215</v>
      </c>
      <c r="D342" s="1"/>
      <c r="E342" s="2" t="s">
        <v>216</v>
      </c>
      <c r="F342" s="3">
        <v>241</v>
      </c>
      <c r="G342" s="161">
        <v>0</v>
      </c>
      <c r="H342" s="161">
        <v>0</v>
      </c>
      <c r="I342" s="127">
        <v>0</v>
      </c>
      <c r="J342" s="162">
        <v>0</v>
      </c>
      <c r="K342" s="49">
        <f t="shared" si="40"/>
        <v>0</v>
      </c>
    </row>
    <row r="343" spans="1:11" ht="31.5" outlineLevel="4" x14ac:dyDescent="0.25">
      <c r="A343" s="1"/>
      <c r="B343" s="1" t="s">
        <v>198</v>
      </c>
      <c r="C343" s="1" t="s">
        <v>217</v>
      </c>
      <c r="D343" s="1"/>
      <c r="E343" s="2" t="s">
        <v>218</v>
      </c>
      <c r="F343" s="3">
        <v>241</v>
      </c>
      <c r="G343" s="161">
        <v>0</v>
      </c>
      <c r="H343" s="161">
        <v>0</v>
      </c>
      <c r="I343" s="127">
        <v>0</v>
      </c>
      <c r="J343" s="162">
        <v>0</v>
      </c>
      <c r="K343" s="49">
        <f t="shared" si="40"/>
        <v>0</v>
      </c>
    </row>
    <row r="344" spans="1:11" ht="31.5" outlineLevel="5" x14ac:dyDescent="0.25">
      <c r="A344" s="1"/>
      <c r="B344" s="1" t="s">
        <v>198</v>
      </c>
      <c r="C344" s="1" t="s">
        <v>219</v>
      </c>
      <c r="D344" s="1"/>
      <c r="E344" s="2" t="s">
        <v>220</v>
      </c>
      <c r="F344" s="3">
        <v>100</v>
      </c>
      <c r="G344" s="161">
        <v>0</v>
      </c>
      <c r="H344" s="161">
        <v>0</v>
      </c>
      <c r="I344" s="127">
        <v>0</v>
      </c>
      <c r="J344" s="162">
        <v>0</v>
      </c>
      <c r="K344" s="49">
        <f t="shared" si="40"/>
        <v>0</v>
      </c>
    </row>
    <row r="345" spans="1:11" ht="47.25" outlineLevel="6" x14ac:dyDescent="0.2">
      <c r="A345" s="4"/>
      <c r="B345" s="4" t="s">
        <v>198</v>
      </c>
      <c r="C345" s="4" t="s">
        <v>219</v>
      </c>
      <c r="D345" s="4" t="s">
        <v>11</v>
      </c>
      <c r="E345" s="5" t="s">
        <v>12</v>
      </c>
      <c r="F345" s="6">
        <v>100</v>
      </c>
      <c r="G345" s="161">
        <v>0</v>
      </c>
      <c r="H345" s="161">
        <v>0</v>
      </c>
      <c r="I345" s="127">
        <v>0</v>
      </c>
      <c r="J345" s="162">
        <v>0</v>
      </c>
      <c r="K345" s="49">
        <f t="shared" si="40"/>
        <v>0</v>
      </c>
    </row>
    <row r="346" spans="1:11" ht="94.5" customHeight="1" outlineLevel="5" x14ac:dyDescent="0.25">
      <c r="A346" s="1"/>
      <c r="B346" s="1" t="s">
        <v>198</v>
      </c>
      <c r="C346" s="1" t="s">
        <v>221</v>
      </c>
      <c r="D346" s="1"/>
      <c r="E346" s="2" t="s">
        <v>222</v>
      </c>
      <c r="F346" s="3">
        <v>141</v>
      </c>
      <c r="G346" s="161">
        <v>0</v>
      </c>
      <c r="H346" s="161">
        <v>0</v>
      </c>
      <c r="I346" s="127">
        <v>0</v>
      </c>
      <c r="J346" s="162">
        <v>0</v>
      </c>
      <c r="K346" s="49">
        <f t="shared" si="40"/>
        <v>0</v>
      </c>
    </row>
    <row r="347" spans="1:11" ht="47.25" outlineLevel="6" x14ac:dyDescent="0.2">
      <c r="A347" s="4"/>
      <c r="B347" s="4" t="s">
        <v>198</v>
      </c>
      <c r="C347" s="4" t="s">
        <v>221</v>
      </c>
      <c r="D347" s="4" t="s">
        <v>11</v>
      </c>
      <c r="E347" s="5" t="s">
        <v>12</v>
      </c>
      <c r="F347" s="6">
        <v>141</v>
      </c>
      <c r="G347" s="161">
        <v>0</v>
      </c>
      <c r="H347" s="161">
        <v>0</v>
      </c>
      <c r="I347" s="127">
        <v>0</v>
      </c>
      <c r="J347" s="162">
        <v>0</v>
      </c>
      <c r="K347" s="49">
        <f t="shared" si="40"/>
        <v>0</v>
      </c>
    </row>
    <row r="348" spans="1:11" ht="63" outlineLevel="2" x14ac:dyDescent="0.25">
      <c r="A348" s="1"/>
      <c r="B348" s="1" t="s">
        <v>198</v>
      </c>
      <c r="C348" s="1" t="s">
        <v>223</v>
      </c>
      <c r="D348" s="1"/>
      <c r="E348" s="2" t="s">
        <v>224</v>
      </c>
      <c r="F348" s="3">
        <v>400</v>
      </c>
      <c r="G348" s="161">
        <v>0</v>
      </c>
      <c r="H348" s="161">
        <v>0</v>
      </c>
      <c r="I348" s="127">
        <v>0</v>
      </c>
      <c r="J348" s="162">
        <v>0</v>
      </c>
      <c r="K348" s="49">
        <f t="shared" si="40"/>
        <v>0</v>
      </c>
    </row>
    <row r="349" spans="1:11" ht="47.25" outlineLevel="3" x14ac:dyDescent="0.25">
      <c r="A349" s="1"/>
      <c r="B349" s="1" t="s">
        <v>198</v>
      </c>
      <c r="C349" s="1" t="s">
        <v>225</v>
      </c>
      <c r="D349" s="1"/>
      <c r="E349" s="2" t="s">
        <v>226</v>
      </c>
      <c r="F349" s="3">
        <v>400</v>
      </c>
      <c r="G349" s="161">
        <v>0</v>
      </c>
      <c r="H349" s="161">
        <v>0</v>
      </c>
      <c r="I349" s="127">
        <v>0</v>
      </c>
      <c r="J349" s="162">
        <v>0</v>
      </c>
      <c r="K349" s="49">
        <f t="shared" si="40"/>
        <v>0</v>
      </c>
    </row>
    <row r="350" spans="1:11" ht="110.25" outlineLevel="4" x14ac:dyDescent="0.25">
      <c r="A350" s="1"/>
      <c r="B350" s="1" t="s">
        <v>198</v>
      </c>
      <c r="C350" s="1" t="s">
        <v>227</v>
      </c>
      <c r="D350" s="1"/>
      <c r="E350" s="2" t="s">
        <v>516</v>
      </c>
      <c r="F350" s="3">
        <v>400</v>
      </c>
      <c r="G350" s="161">
        <v>0</v>
      </c>
      <c r="H350" s="161">
        <v>0</v>
      </c>
      <c r="I350" s="127">
        <v>0</v>
      </c>
      <c r="J350" s="162">
        <v>0</v>
      </c>
      <c r="K350" s="49">
        <f t="shared" si="40"/>
        <v>0</v>
      </c>
    </row>
    <row r="351" spans="1:11" ht="32.25" customHeight="1" outlineLevel="5" x14ac:dyDescent="0.25">
      <c r="A351" s="1"/>
      <c r="B351" s="1" t="s">
        <v>198</v>
      </c>
      <c r="C351" s="1" t="s">
        <v>228</v>
      </c>
      <c r="D351" s="1"/>
      <c r="E351" s="2" t="s">
        <v>229</v>
      </c>
      <c r="F351" s="3">
        <v>100</v>
      </c>
      <c r="G351" s="161">
        <v>0</v>
      </c>
      <c r="H351" s="161">
        <v>0</v>
      </c>
      <c r="I351" s="127">
        <v>0</v>
      </c>
      <c r="J351" s="162">
        <v>0</v>
      </c>
      <c r="K351" s="49">
        <f t="shared" si="40"/>
        <v>0</v>
      </c>
    </row>
    <row r="352" spans="1:11" ht="47.25" outlineLevel="6" x14ac:dyDescent="0.2">
      <c r="A352" s="4"/>
      <c r="B352" s="4" t="s">
        <v>198</v>
      </c>
      <c r="C352" s="4" t="s">
        <v>228</v>
      </c>
      <c r="D352" s="4" t="s">
        <v>11</v>
      </c>
      <c r="E352" s="5" t="s">
        <v>12</v>
      </c>
      <c r="F352" s="6">
        <v>100</v>
      </c>
      <c r="G352" s="161">
        <v>0</v>
      </c>
      <c r="H352" s="161">
        <v>0</v>
      </c>
      <c r="I352" s="127">
        <v>0</v>
      </c>
      <c r="J352" s="162">
        <v>0</v>
      </c>
      <c r="K352" s="49">
        <f t="shared" si="40"/>
        <v>0</v>
      </c>
    </row>
    <row r="353" spans="1:11" ht="47.25" outlineLevel="5" x14ac:dyDescent="0.25">
      <c r="A353" s="1"/>
      <c r="B353" s="1" t="s">
        <v>198</v>
      </c>
      <c r="C353" s="1" t="s">
        <v>230</v>
      </c>
      <c r="D353" s="1"/>
      <c r="E353" s="2" t="s">
        <v>231</v>
      </c>
      <c r="F353" s="3">
        <v>300</v>
      </c>
      <c r="G353" s="161">
        <v>0</v>
      </c>
      <c r="H353" s="161">
        <v>0</v>
      </c>
      <c r="I353" s="127">
        <v>0</v>
      </c>
      <c r="J353" s="162">
        <v>0</v>
      </c>
      <c r="K353" s="49">
        <f t="shared" si="40"/>
        <v>0</v>
      </c>
    </row>
    <row r="354" spans="1:11" ht="47.25" outlineLevel="6" x14ac:dyDescent="0.2">
      <c r="A354" s="4"/>
      <c r="B354" s="4" t="s">
        <v>198</v>
      </c>
      <c r="C354" s="4" t="s">
        <v>230</v>
      </c>
      <c r="D354" s="4" t="s">
        <v>11</v>
      </c>
      <c r="E354" s="5" t="s">
        <v>12</v>
      </c>
      <c r="F354" s="6">
        <v>300</v>
      </c>
      <c r="G354" s="161">
        <v>0</v>
      </c>
      <c r="H354" s="161">
        <v>0</v>
      </c>
      <c r="I354" s="127">
        <v>0</v>
      </c>
      <c r="J354" s="162">
        <v>0</v>
      </c>
      <c r="K354" s="49">
        <f t="shared" si="40"/>
        <v>0</v>
      </c>
    </row>
    <row r="355" spans="1:11" ht="31.5" outlineLevel="6" x14ac:dyDescent="0.2">
      <c r="A355" s="4"/>
      <c r="B355" s="1" t="s">
        <v>500</v>
      </c>
      <c r="C355" s="4"/>
      <c r="D355" s="4"/>
      <c r="E355" s="7" t="s">
        <v>501</v>
      </c>
      <c r="F355" s="3">
        <f>F356+F370+F382</f>
        <v>70696.899999999994</v>
      </c>
      <c r="G355" s="161">
        <v>0</v>
      </c>
      <c r="H355" s="161">
        <v>0</v>
      </c>
      <c r="I355" s="127">
        <v>0</v>
      </c>
      <c r="J355" s="162">
        <v>0</v>
      </c>
      <c r="K355" s="49">
        <f t="shared" si="40"/>
        <v>0</v>
      </c>
    </row>
    <row r="356" spans="1:11" ht="15.75" outlineLevel="1" x14ac:dyDescent="0.25">
      <c r="A356" s="1"/>
      <c r="B356" s="1" t="s">
        <v>232</v>
      </c>
      <c r="C356" s="1"/>
      <c r="D356" s="1"/>
      <c r="E356" s="2" t="s">
        <v>233</v>
      </c>
      <c r="F356" s="3">
        <v>16542.900000000001</v>
      </c>
      <c r="G356" s="161">
        <v>0</v>
      </c>
      <c r="H356" s="161">
        <v>0</v>
      </c>
      <c r="I356" s="127">
        <v>0</v>
      </c>
      <c r="J356" s="162">
        <v>0</v>
      </c>
      <c r="K356" s="49">
        <f t="shared" si="40"/>
        <v>0</v>
      </c>
    </row>
    <row r="357" spans="1:11" ht="63" outlineLevel="2" x14ac:dyDescent="0.25">
      <c r="A357" s="1"/>
      <c r="B357" s="1" t="s">
        <v>232</v>
      </c>
      <c r="C357" s="1" t="s">
        <v>234</v>
      </c>
      <c r="D357" s="1"/>
      <c r="E357" s="2" t="s">
        <v>235</v>
      </c>
      <c r="F357" s="3">
        <v>16542.900000000001</v>
      </c>
      <c r="G357" s="161">
        <v>0</v>
      </c>
      <c r="H357" s="161">
        <v>0</v>
      </c>
      <c r="I357" s="127">
        <v>0</v>
      </c>
      <c r="J357" s="162">
        <v>0</v>
      </c>
      <c r="K357" s="49">
        <f t="shared" si="40"/>
        <v>0</v>
      </c>
    </row>
    <row r="358" spans="1:11" ht="63" outlineLevel="3" x14ac:dyDescent="0.25">
      <c r="A358" s="1"/>
      <c r="B358" s="1" t="s">
        <v>232</v>
      </c>
      <c r="C358" s="1" t="s">
        <v>236</v>
      </c>
      <c r="D358" s="1"/>
      <c r="E358" s="2" t="s">
        <v>237</v>
      </c>
      <c r="F358" s="3">
        <v>16542.900000000001</v>
      </c>
      <c r="G358" s="161">
        <v>0</v>
      </c>
      <c r="H358" s="161">
        <v>0</v>
      </c>
      <c r="I358" s="127">
        <v>0</v>
      </c>
      <c r="J358" s="162">
        <v>0</v>
      </c>
      <c r="K358" s="49">
        <f t="shared" si="40"/>
        <v>0</v>
      </c>
    </row>
    <row r="359" spans="1:11" ht="94.5" customHeight="1" outlineLevel="4" x14ac:dyDescent="0.25">
      <c r="A359" s="1"/>
      <c r="B359" s="1" t="s">
        <v>232</v>
      </c>
      <c r="C359" s="1" t="s">
        <v>238</v>
      </c>
      <c r="D359" s="1"/>
      <c r="E359" s="2" t="s">
        <v>572</v>
      </c>
      <c r="F359" s="3">
        <v>3131.9</v>
      </c>
      <c r="G359" s="161">
        <v>0</v>
      </c>
      <c r="H359" s="161">
        <v>0</v>
      </c>
      <c r="I359" s="127">
        <v>0</v>
      </c>
      <c r="J359" s="162">
        <v>0</v>
      </c>
      <c r="K359" s="49">
        <f t="shared" si="40"/>
        <v>0</v>
      </c>
    </row>
    <row r="360" spans="1:11" ht="78.75" outlineLevel="5" x14ac:dyDescent="0.25">
      <c r="A360" s="1"/>
      <c r="B360" s="1" t="s">
        <v>232</v>
      </c>
      <c r="C360" s="1" t="s">
        <v>239</v>
      </c>
      <c r="D360" s="1"/>
      <c r="E360" s="156" t="s">
        <v>605</v>
      </c>
      <c r="F360" s="3">
        <v>3131.9</v>
      </c>
      <c r="G360" s="161">
        <v>0</v>
      </c>
      <c r="H360" s="161">
        <v>0</v>
      </c>
      <c r="I360" s="127">
        <v>0</v>
      </c>
      <c r="J360" s="162">
        <v>0</v>
      </c>
      <c r="K360" s="49">
        <f t="shared" si="40"/>
        <v>0</v>
      </c>
    </row>
    <row r="361" spans="1:11" ht="47.25" outlineLevel="6" x14ac:dyDescent="0.2">
      <c r="A361" s="4"/>
      <c r="B361" s="4" t="s">
        <v>232</v>
      </c>
      <c r="C361" s="4" t="s">
        <v>239</v>
      </c>
      <c r="D361" s="4" t="s">
        <v>241</v>
      </c>
      <c r="E361" s="5" t="s">
        <v>242</v>
      </c>
      <c r="F361" s="6">
        <v>3131.9</v>
      </c>
      <c r="G361" s="161">
        <v>0</v>
      </c>
      <c r="H361" s="161">
        <v>0</v>
      </c>
      <c r="I361" s="127">
        <v>0</v>
      </c>
      <c r="J361" s="162">
        <v>0</v>
      </c>
      <c r="K361" s="49">
        <f t="shared" si="40"/>
        <v>0</v>
      </c>
    </row>
    <row r="362" spans="1:11" ht="51.75" customHeight="1" outlineLevel="4" x14ac:dyDescent="0.25">
      <c r="A362" s="1"/>
      <c r="B362" s="1" t="s">
        <v>232</v>
      </c>
      <c r="C362" s="1" t="s">
        <v>243</v>
      </c>
      <c r="D362" s="1"/>
      <c r="E362" s="2" t="s">
        <v>244</v>
      </c>
      <c r="F362" s="3">
        <v>376.5</v>
      </c>
      <c r="G362" s="161">
        <v>0</v>
      </c>
      <c r="H362" s="161">
        <v>0</v>
      </c>
      <c r="I362" s="127">
        <v>0</v>
      </c>
      <c r="J362" s="162">
        <v>0</v>
      </c>
      <c r="K362" s="49">
        <f t="shared" si="40"/>
        <v>0</v>
      </c>
    </row>
    <row r="363" spans="1:11" ht="15.75" outlineLevel="5" x14ac:dyDescent="0.25">
      <c r="A363" s="1"/>
      <c r="B363" s="1" t="s">
        <v>232</v>
      </c>
      <c r="C363" s="1" t="s">
        <v>245</v>
      </c>
      <c r="D363" s="1"/>
      <c r="E363" s="2" t="s">
        <v>246</v>
      </c>
      <c r="F363" s="3">
        <v>376.5</v>
      </c>
      <c r="G363" s="161">
        <v>0</v>
      </c>
      <c r="H363" s="161">
        <v>0</v>
      </c>
      <c r="I363" s="127">
        <v>0</v>
      </c>
      <c r="J363" s="162">
        <v>0</v>
      </c>
      <c r="K363" s="49">
        <f t="shared" si="40"/>
        <v>0</v>
      </c>
    </row>
    <row r="364" spans="1:11" ht="47.25" outlineLevel="6" x14ac:dyDescent="0.2">
      <c r="A364" s="4"/>
      <c r="B364" s="4" t="s">
        <v>232</v>
      </c>
      <c r="C364" s="4" t="s">
        <v>245</v>
      </c>
      <c r="D364" s="4" t="s">
        <v>11</v>
      </c>
      <c r="E364" s="5" t="s">
        <v>12</v>
      </c>
      <c r="F364" s="6">
        <v>376.5</v>
      </c>
      <c r="G364" s="161">
        <v>0</v>
      </c>
      <c r="H364" s="161">
        <v>0</v>
      </c>
      <c r="I364" s="127">
        <v>0</v>
      </c>
      <c r="J364" s="162">
        <v>0</v>
      </c>
      <c r="K364" s="49">
        <f t="shared" si="40"/>
        <v>0</v>
      </c>
    </row>
    <row r="365" spans="1:11" ht="157.5" outlineLevel="4" x14ac:dyDescent="0.25">
      <c r="A365" s="1"/>
      <c r="B365" s="1" t="s">
        <v>232</v>
      </c>
      <c r="C365" s="1" t="s">
        <v>247</v>
      </c>
      <c r="D365" s="1"/>
      <c r="E365" s="2" t="s">
        <v>248</v>
      </c>
      <c r="F365" s="3">
        <v>13034.5</v>
      </c>
      <c r="G365" s="161">
        <v>0</v>
      </c>
      <c r="H365" s="161">
        <v>0</v>
      </c>
      <c r="I365" s="127">
        <v>0</v>
      </c>
      <c r="J365" s="162">
        <v>0</v>
      </c>
      <c r="K365" s="49">
        <f t="shared" si="40"/>
        <v>0</v>
      </c>
    </row>
    <row r="366" spans="1:11" ht="47.25" outlineLevel="5" x14ac:dyDescent="0.25">
      <c r="A366" s="1"/>
      <c r="B366" s="1" t="s">
        <v>232</v>
      </c>
      <c r="C366" s="1" t="s">
        <v>249</v>
      </c>
      <c r="D366" s="1"/>
      <c r="E366" s="2" t="s">
        <v>250</v>
      </c>
      <c r="F366" s="3">
        <v>12123</v>
      </c>
      <c r="G366" s="161">
        <v>0</v>
      </c>
      <c r="H366" s="161">
        <v>0</v>
      </c>
      <c r="I366" s="127">
        <v>0</v>
      </c>
      <c r="J366" s="162">
        <v>0</v>
      </c>
      <c r="K366" s="49">
        <f t="shared" si="40"/>
        <v>0</v>
      </c>
    </row>
    <row r="367" spans="1:11" ht="47.25" outlineLevel="6" x14ac:dyDescent="0.2">
      <c r="A367" s="4"/>
      <c r="B367" s="4" t="s">
        <v>232</v>
      </c>
      <c r="C367" s="4" t="s">
        <v>249</v>
      </c>
      <c r="D367" s="4" t="s">
        <v>241</v>
      </c>
      <c r="E367" s="5" t="s">
        <v>242</v>
      </c>
      <c r="F367" s="6">
        <v>12123</v>
      </c>
      <c r="G367" s="161">
        <v>0</v>
      </c>
      <c r="H367" s="161">
        <v>0</v>
      </c>
      <c r="I367" s="127">
        <v>0</v>
      </c>
      <c r="J367" s="162">
        <v>0</v>
      </c>
      <c r="K367" s="49">
        <f t="shared" si="40"/>
        <v>0</v>
      </c>
    </row>
    <row r="368" spans="1:11" ht="63" outlineLevel="5" x14ac:dyDescent="0.25">
      <c r="A368" s="1"/>
      <c r="B368" s="1" t="s">
        <v>232</v>
      </c>
      <c r="C368" s="1" t="s">
        <v>251</v>
      </c>
      <c r="D368" s="1"/>
      <c r="E368" s="2" t="s">
        <v>252</v>
      </c>
      <c r="F368" s="3">
        <v>911.5</v>
      </c>
      <c r="G368" s="161">
        <v>0</v>
      </c>
      <c r="H368" s="161">
        <v>0</v>
      </c>
      <c r="I368" s="127">
        <v>0</v>
      </c>
      <c r="J368" s="162">
        <v>0</v>
      </c>
      <c r="K368" s="49">
        <f t="shared" si="40"/>
        <v>0</v>
      </c>
    </row>
    <row r="369" spans="1:11" ht="47.25" outlineLevel="6" x14ac:dyDescent="0.2">
      <c r="A369" s="4"/>
      <c r="B369" s="4" t="s">
        <v>232</v>
      </c>
      <c r="C369" s="4" t="s">
        <v>251</v>
      </c>
      <c r="D369" s="4" t="s">
        <v>241</v>
      </c>
      <c r="E369" s="5" t="s">
        <v>242</v>
      </c>
      <c r="F369" s="6">
        <v>911.5</v>
      </c>
      <c r="G369" s="161">
        <v>0</v>
      </c>
      <c r="H369" s="161">
        <v>0</v>
      </c>
      <c r="I369" s="127">
        <v>0</v>
      </c>
      <c r="J369" s="162">
        <v>0</v>
      </c>
      <c r="K369" s="49">
        <f t="shared" si="40"/>
        <v>0</v>
      </c>
    </row>
    <row r="370" spans="1:11" ht="15.75" outlineLevel="1" x14ac:dyDescent="0.25">
      <c r="A370" s="1"/>
      <c r="B370" s="1" t="s">
        <v>253</v>
      </c>
      <c r="C370" s="1"/>
      <c r="D370" s="1"/>
      <c r="E370" s="2" t="s">
        <v>254</v>
      </c>
      <c r="F370" s="3">
        <v>22462</v>
      </c>
      <c r="G370" s="161">
        <v>0</v>
      </c>
      <c r="H370" s="161">
        <v>0</v>
      </c>
      <c r="I370" s="127">
        <v>0</v>
      </c>
      <c r="J370" s="162">
        <v>0</v>
      </c>
      <c r="K370" s="49">
        <f t="shared" si="40"/>
        <v>0</v>
      </c>
    </row>
    <row r="371" spans="1:11" ht="63" outlineLevel="2" x14ac:dyDescent="0.25">
      <c r="A371" s="1"/>
      <c r="B371" s="1" t="s">
        <v>253</v>
      </c>
      <c r="C371" s="1" t="s">
        <v>255</v>
      </c>
      <c r="D371" s="1"/>
      <c r="E371" s="2" t="s">
        <v>256</v>
      </c>
      <c r="F371" s="3">
        <v>22462</v>
      </c>
      <c r="G371" s="161">
        <v>0</v>
      </c>
      <c r="H371" s="161">
        <v>0</v>
      </c>
      <c r="I371" s="127">
        <v>0</v>
      </c>
      <c r="J371" s="162">
        <v>0</v>
      </c>
      <c r="K371" s="49">
        <f t="shared" si="40"/>
        <v>0</v>
      </c>
    </row>
    <row r="372" spans="1:11" ht="63" outlineLevel="4" x14ac:dyDescent="0.25">
      <c r="A372" s="1"/>
      <c r="B372" s="1" t="s">
        <v>253</v>
      </c>
      <c r="C372" s="1" t="s">
        <v>257</v>
      </c>
      <c r="D372" s="1"/>
      <c r="E372" s="2" t="s">
        <v>258</v>
      </c>
      <c r="F372" s="3">
        <v>6531.6</v>
      </c>
      <c r="G372" s="161">
        <v>0</v>
      </c>
      <c r="H372" s="161">
        <v>0</v>
      </c>
      <c r="I372" s="127">
        <v>0</v>
      </c>
      <c r="J372" s="162">
        <v>0</v>
      </c>
      <c r="K372" s="49">
        <f t="shared" si="40"/>
        <v>0</v>
      </c>
    </row>
    <row r="373" spans="1:11" ht="63" outlineLevel="5" x14ac:dyDescent="0.25">
      <c r="A373" s="1"/>
      <c r="B373" s="1" t="s">
        <v>253</v>
      </c>
      <c r="C373" s="1" t="s">
        <v>259</v>
      </c>
      <c r="D373" s="1"/>
      <c r="E373" s="2" t="s">
        <v>260</v>
      </c>
      <c r="F373" s="3">
        <v>100</v>
      </c>
      <c r="G373" s="161">
        <v>0</v>
      </c>
      <c r="H373" s="161">
        <v>0</v>
      </c>
      <c r="I373" s="127">
        <v>0</v>
      </c>
      <c r="J373" s="162">
        <v>0</v>
      </c>
      <c r="K373" s="49">
        <f t="shared" si="40"/>
        <v>0</v>
      </c>
    </row>
    <row r="374" spans="1:11" ht="47.25" outlineLevel="6" x14ac:dyDescent="0.2">
      <c r="A374" s="4"/>
      <c r="B374" s="4" t="s">
        <v>253</v>
      </c>
      <c r="C374" s="4" t="s">
        <v>259</v>
      </c>
      <c r="D374" s="4" t="s">
        <v>11</v>
      </c>
      <c r="E374" s="5" t="s">
        <v>12</v>
      </c>
      <c r="F374" s="6">
        <v>100</v>
      </c>
      <c r="G374" s="161">
        <v>0</v>
      </c>
      <c r="H374" s="161">
        <v>0</v>
      </c>
      <c r="I374" s="127">
        <v>0</v>
      </c>
      <c r="J374" s="162">
        <v>0</v>
      </c>
      <c r="K374" s="49">
        <f t="shared" si="40"/>
        <v>0</v>
      </c>
    </row>
    <row r="375" spans="1:11" ht="47.25" outlineLevel="5" x14ac:dyDescent="0.25">
      <c r="A375" s="1"/>
      <c r="B375" s="1" t="s">
        <v>253</v>
      </c>
      <c r="C375" s="1" t="s">
        <v>261</v>
      </c>
      <c r="D375" s="1"/>
      <c r="E375" s="2" t="s">
        <v>262</v>
      </c>
      <c r="F375" s="3">
        <v>400</v>
      </c>
      <c r="G375" s="161">
        <v>0</v>
      </c>
      <c r="H375" s="161">
        <v>0</v>
      </c>
      <c r="I375" s="127">
        <v>0</v>
      </c>
      <c r="J375" s="162">
        <v>0</v>
      </c>
      <c r="K375" s="49">
        <f t="shared" si="40"/>
        <v>0</v>
      </c>
    </row>
    <row r="376" spans="1:11" ht="47.25" outlineLevel="6" x14ac:dyDescent="0.2">
      <c r="A376" s="4"/>
      <c r="B376" s="4" t="s">
        <v>253</v>
      </c>
      <c r="C376" s="4" t="s">
        <v>261</v>
      </c>
      <c r="D376" s="4" t="s">
        <v>11</v>
      </c>
      <c r="E376" s="5" t="s">
        <v>12</v>
      </c>
      <c r="F376" s="6">
        <v>400</v>
      </c>
      <c r="G376" s="161">
        <v>0</v>
      </c>
      <c r="H376" s="161">
        <v>0</v>
      </c>
      <c r="I376" s="127">
        <v>0</v>
      </c>
      <c r="J376" s="162">
        <v>0</v>
      </c>
      <c r="K376" s="49">
        <f t="shared" si="40"/>
        <v>0</v>
      </c>
    </row>
    <row r="377" spans="1:11" ht="78.75" outlineLevel="5" x14ac:dyDescent="0.25">
      <c r="A377" s="1"/>
      <c r="B377" s="1" t="s">
        <v>253</v>
      </c>
      <c r="C377" s="1" t="s">
        <v>263</v>
      </c>
      <c r="D377" s="1"/>
      <c r="E377" s="2" t="s">
        <v>264</v>
      </c>
      <c r="F377" s="3">
        <v>6031.6</v>
      </c>
      <c r="G377" s="161">
        <v>0</v>
      </c>
      <c r="H377" s="161">
        <v>0</v>
      </c>
      <c r="I377" s="127">
        <v>0</v>
      </c>
      <c r="J377" s="162">
        <v>0</v>
      </c>
      <c r="K377" s="49">
        <f t="shared" si="40"/>
        <v>0</v>
      </c>
    </row>
    <row r="378" spans="1:11" ht="47.25" outlineLevel="6" x14ac:dyDescent="0.2">
      <c r="A378" s="4"/>
      <c r="B378" s="4" t="s">
        <v>253</v>
      </c>
      <c r="C378" s="4" t="s">
        <v>263</v>
      </c>
      <c r="D378" s="4" t="s">
        <v>11</v>
      </c>
      <c r="E378" s="5" t="s">
        <v>12</v>
      </c>
      <c r="F378" s="6">
        <v>6031.6</v>
      </c>
      <c r="G378" s="161">
        <v>0</v>
      </c>
      <c r="H378" s="161">
        <v>0</v>
      </c>
      <c r="I378" s="127">
        <v>0</v>
      </c>
      <c r="J378" s="162">
        <v>0</v>
      </c>
      <c r="K378" s="49">
        <f t="shared" si="40"/>
        <v>0</v>
      </c>
    </row>
    <row r="379" spans="1:11" ht="94.5" outlineLevel="4" x14ac:dyDescent="0.25">
      <c r="A379" s="1"/>
      <c r="B379" s="1" t="s">
        <v>253</v>
      </c>
      <c r="C379" s="1" t="s">
        <v>265</v>
      </c>
      <c r="D379" s="1"/>
      <c r="E379" s="2" t="s">
        <v>266</v>
      </c>
      <c r="F379" s="3">
        <v>15930.4</v>
      </c>
      <c r="G379" s="161">
        <v>0</v>
      </c>
      <c r="H379" s="161">
        <v>0</v>
      </c>
      <c r="I379" s="127">
        <v>0</v>
      </c>
      <c r="J379" s="162">
        <v>0</v>
      </c>
      <c r="K379" s="49">
        <f t="shared" si="40"/>
        <v>0</v>
      </c>
    </row>
    <row r="380" spans="1:11" ht="47.25" outlineLevel="5" x14ac:dyDescent="0.25">
      <c r="A380" s="1"/>
      <c r="B380" s="1" t="s">
        <v>253</v>
      </c>
      <c r="C380" s="1" t="s">
        <v>267</v>
      </c>
      <c r="D380" s="1"/>
      <c r="E380" s="2" t="s">
        <v>268</v>
      </c>
      <c r="F380" s="3">
        <v>15930.4</v>
      </c>
      <c r="G380" s="161">
        <v>0</v>
      </c>
      <c r="H380" s="161">
        <v>0</v>
      </c>
      <c r="I380" s="127">
        <v>0</v>
      </c>
      <c r="J380" s="162">
        <v>0</v>
      </c>
      <c r="K380" s="49">
        <f t="shared" si="40"/>
        <v>0</v>
      </c>
    </row>
    <row r="381" spans="1:11" ht="47.25" outlineLevel="6" x14ac:dyDescent="0.2">
      <c r="A381" s="4"/>
      <c r="B381" s="4" t="s">
        <v>253</v>
      </c>
      <c r="C381" s="4" t="s">
        <v>267</v>
      </c>
      <c r="D381" s="4" t="s">
        <v>11</v>
      </c>
      <c r="E381" s="5" t="s">
        <v>12</v>
      </c>
      <c r="F381" s="6">
        <v>15930.4</v>
      </c>
      <c r="G381" s="161">
        <v>0</v>
      </c>
      <c r="H381" s="161">
        <v>0</v>
      </c>
      <c r="I381" s="127">
        <v>0</v>
      </c>
      <c r="J381" s="162">
        <v>0</v>
      </c>
      <c r="K381" s="49">
        <f t="shared" si="40"/>
        <v>0</v>
      </c>
    </row>
    <row r="382" spans="1:11" ht="15.75" outlineLevel="1" x14ac:dyDescent="0.25">
      <c r="A382" s="1"/>
      <c r="B382" s="1" t="s">
        <v>269</v>
      </c>
      <c r="C382" s="1"/>
      <c r="D382" s="1"/>
      <c r="E382" s="2" t="s">
        <v>270</v>
      </c>
      <c r="F382" s="3">
        <v>31692</v>
      </c>
      <c r="G382" s="161">
        <v>0</v>
      </c>
      <c r="H382" s="161">
        <v>0</v>
      </c>
      <c r="I382" s="127">
        <v>0</v>
      </c>
      <c r="J382" s="162">
        <v>0</v>
      </c>
      <c r="K382" s="49">
        <f t="shared" si="40"/>
        <v>0</v>
      </c>
    </row>
    <row r="383" spans="1:11" ht="63" outlineLevel="2" x14ac:dyDescent="0.25">
      <c r="A383" s="1"/>
      <c r="B383" s="1" t="s">
        <v>269</v>
      </c>
      <c r="C383" s="1" t="s">
        <v>271</v>
      </c>
      <c r="D383" s="1"/>
      <c r="E383" s="2" t="s">
        <v>272</v>
      </c>
      <c r="F383" s="3">
        <v>29888.7</v>
      </c>
      <c r="G383" s="161">
        <v>0</v>
      </c>
      <c r="H383" s="161">
        <v>0</v>
      </c>
      <c r="I383" s="127">
        <v>0</v>
      </c>
      <c r="J383" s="162">
        <v>0</v>
      </c>
      <c r="K383" s="49">
        <f t="shared" si="40"/>
        <v>0</v>
      </c>
    </row>
    <row r="384" spans="1:11" ht="47.25" outlineLevel="4" x14ac:dyDescent="0.25">
      <c r="A384" s="1"/>
      <c r="B384" s="1" t="s">
        <v>269</v>
      </c>
      <c r="C384" s="1" t="s">
        <v>273</v>
      </c>
      <c r="D384" s="1"/>
      <c r="E384" s="2" t="s">
        <v>274</v>
      </c>
      <c r="F384" s="3">
        <v>14731.4</v>
      </c>
      <c r="G384" s="161">
        <v>0</v>
      </c>
      <c r="H384" s="161">
        <v>0</v>
      </c>
      <c r="I384" s="127">
        <v>0</v>
      </c>
      <c r="J384" s="162">
        <v>0</v>
      </c>
      <c r="K384" s="49">
        <f t="shared" si="40"/>
        <v>0</v>
      </c>
    </row>
    <row r="385" spans="1:11" ht="63" outlineLevel="5" x14ac:dyDescent="0.25">
      <c r="A385" s="1"/>
      <c r="B385" s="1" t="s">
        <v>269</v>
      </c>
      <c r="C385" s="1" t="s">
        <v>275</v>
      </c>
      <c r="D385" s="1"/>
      <c r="E385" s="2" t="s">
        <v>276</v>
      </c>
      <c r="F385" s="3">
        <v>2270</v>
      </c>
      <c r="G385" s="161">
        <v>0</v>
      </c>
      <c r="H385" s="161">
        <v>0</v>
      </c>
      <c r="I385" s="127">
        <v>0</v>
      </c>
      <c r="J385" s="162">
        <v>0</v>
      </c>
      <c r="K385" s="49">
        <f t="shared" si="40"/>
        <v>0</v>
      </c>
    </row>
    <row r="386" spans="1:11" ht="47.25" outlineLevel="6" x14ac:dyDescent="0.2">
      <c r="A386" s="4"/>
      <c r="B386" s="4" t="s">
        <v>269</v>
      </c>
      <c r="C386" s="4" t="s">
        <v>275</v>
      </c>
      <c r="D386" s="4" t="s">
        <v>11</v>
      </c>
      <c r="E386" s="5" t="s">
        <v>12</v>
      </c>
      <c r="F386" s="6">
        <v>2270</v>
      </c>
      <c r="G386" s="161">
        <v>0</v>
      </c>
      <c r="H386" s="161">
        <v>0</v>
      </c>
      <c r="I386" s="127">
        <v>0</v>
      </c>
      <c r="J386" s="162">
        <v>0</v>
      </c>
      <c r="K386" s="49">
        <f t="shared" si="40"/>
        <v>0</v>
      </c>
    </row>
    <row r="387" spans="1:11" ht="78.75" outlineLevel="5" x14ac:dyDescent="0.25">
      <c r="A387" s="1"/>
      <c r="B387" s="1" t="s">
        <v>269</v>
      </c>
      <c r="C387" s="1" t="s">
        <v>277</v>
      </c>
      <c r="D387" s="1"/>
      <c r="E387" s="157" t="s">
        <v>571</v>
      </c>
      <c r="F387" s="3">
        <v>1889.6</v>
      </c>
      <c r="G387" s="161">
        <v>0</v>
      </c>
      <c r="H387" s="161">
        <v>0</v>
      </c>
      <c r="I387" s="127">
        <v>0</v>
      </c>
      <c r="J387" s="162">
        <v>0</v>
      </c>
      <c r="K387" s="49">
        <f t="shared" si="40"/>
        <v>0</v>
      </c>
    </row>
    <row r="388" spans="1:11" ht="47.25" outlineLevel="6" x14ac:dyDescent="0.2">
      <c r="A388" s="4"/>
      <c r="B388" s="4" t="s">
        <v>269</v>
      </c>
      <c r="C388" s="4" t="s">
        <v>277</v>
      </c>
      <c r="D388" s="4" t="s">
        <v>11</v>
      </c>
      <c r="E388" s="5" t="s">
        <v>12</v>
      </c>
      <c r="F388" s="6">
        <v>1889.6</v>
      </c>
      <c r="G388" s="161">
        <v>0</v>
      </c>
      <c r="H388" s="161">
        <v>0</v>
      </c>
      <c r="I388" s="127">
        <v>0</v>
      </c>
      <c r="J388" s="162">
        <v>0</v>
      </c>
      <c r="K388" s="49">
        <f t="shared" si="40"/>
        <v>0</v>
      </c>
    </row>
    <row r="389" spans="1:11" ht="47.25" outlineLevel="5" x14ac:dyDescent="0.25">
      <c r="A389" s="1"/>
      <c r="B389" s="1" t="s">
        <v>269</v>
      </c>
      <c r="C389" s="1" t="s">
        <v>278</v>
      </c>
      <c r="D389" s="1"/>
      <c r="E389" s="2" t="s">
        <v>279</v>
      </c>
      <c r="F389" s="3">
        <v>481.6</v>
      </c>
      <c r="G389" s="161">
        <v>0</v>
      </c>
      <c r="H389" s="161">
        <v>0</v>
      </c>
      <c r="I389" s="127">
        <v>0</v>
      </c>
      <c r="J389" s="162">
        <v>0</v>
      </c>
      <c r="K389" s="49">
        <f t="shared" si="40"/>
        <v>0</v>
      </c>
    </row>
    <row r="390" spans="1:11" ht="47.25" outlineLevel="6" x14ac:dyDescent="0.2">
      <c r="A390" s="4"/>
      <c r="B390" s="4" t="s">
        <v>269</v>
      </c>
      <c r="C390" s="4" t="s">
        <v>278</v>
      </c>
      <c r="D390" s="4" t="s">
        <v>11</v>
      </c>
      <c r="E390" s="5" t="s">
        <v>12</v>
      </c>
      <c r="F390" s="6">
        <v>481.6</v>
      </c>
      <c r="G390" s="161">
        <v>0</v>
      </c>
      <c r="H390" s="161">
        <v>0</v>
      </c>
      <c r="I390" s="127">
        <v>0</v>
      </c>
      <c r="J390" s="162">
        <v>0</v>
      </c>
      <c r="K390" s="49">
        <f t="shared" si="40"/>
        <v>0</v>
      </c>
    </row>
    <row r="391" spans="1:11" ht="35.25" customHeight="1" outlineLevel="5" x14ac:dyDescent="0.25">
      <c r="A391" s="1"/>
      <c r="B391" s="1" t="s">
        <v>269</v>
      </c>
      <c r="C391" s="1" t="s">
        <v>280</v>
      </c>
      <c r="D391" s="1"/>
      <c r="E391" s="2" t="s">
        <v>281</v>
      </c>
      <c r="F391" s="3">
        <v>7673</v>
      </c>
      <c r="G391" s="161">
        <v>0</v>
      </c>
      <c r="H391" s="161">
        <v>0</v>
      </c>
      <c r="I391" s="127">
        <v>0</v>
      </c>
      <c r="J391" s="162">
        <v>0</v>
      </c>
      <c r="K391" s="49">
        <f t="shared" si="40"/>
        <v>0</v>
      </c>
    </row>
    <row r="392" spans="1:11" ht="47.25" outlineLevel="6" x14ac:dyDescent="0.2">
      <c r="A392" s="4"/>
      <c r="B392" s="4" t="s">
        <v>269</v>
      </c>
      <c r="C392" s="4" t="s">
        <v>280</v>
      </c>
      <c r="D392" s="4" t="s">
        <v>11</v>
      </c>
      <c r="E392" s="5" t="s">
        <v>12</v>
      </c>
      <c r="F392" s="6">
        <v>7673</v>
      </c>
      <c r="G392" s="161">
        <v>0</v>
      </c>
      <c r="H392" s="161">
        <v>0</v>
      </c>
      <c r="I392" s="127">
        <v>0</v>
      </c>
      <c r="J392" s="162">
        <v>0</v>
      </c>
      <c r="K392" s="49">
        <f t="shared" si="40"/>
        <v>0</v>
      </c>
    </row>
    <row r="393" spans="1:11" ht="78.75" outlineLevel="5" x14ac:dyDescent="0.25">
      <c r="A393" s="1"/>
      <c r="B393" s="1" t="s">
        <v>269</v>
      </c>
      <c r="C393" s="1" t="s">
        <v>282</v>
      </c>
      <c r="D393" s="1"/>
      <c r="E393" s="2" t="s">
        <v>283</v>
      </c>
      <c r="F393" s="3">
        <v>2417.1999999999998</v>
      </c>
      <c r="G393" s="161">
        <v>0</v>
      </c>
      <c r="H393" s="161">
        <v>0</v>
      </c>
      <c r="I393" s="127">
        <v>0</v>
      </c>
      <c r="J393" s="162">
        <v>0</v>
      </c>
      <c r="K393" s="49">
        <f t="shared" si="40"/>
        <v>0</v>
      </c>
    </row>
    <row r="394" spans="1:11" ht="47.25" outlineLevel="6" x14ac:dyDescent="0.2">
      <c r="A394" s="4"/>
      <c r="B394" s="4" t="s">
        <v>269</v>
      </c>
      <c r="C394" s="4" t="s">
        <v>282</v>
      </c>
      <c r="D394" s="4" t="s">
        <v>11</v>
      </c>
      <c r="E394" s="5" t="s">
        <v>12</v>
      </c>
      <c r="F394" s="6">
        <v>2417.1999999999998</v>
      </c>
      <c r="G394" s="161">
        <v>0</v>
      </c>
      <c r="H394" s="161">
        <v>0</v>
      </c>
      <c r="I394" s="127">
        <v>0</v>
      </c>
      <c r="J394" s="162">
        <v>0</v>
      </c>
      <c r="K394" s="49">
        <f t="shared" si="40"/>
        <v>0</v>
      </c>
    </row>
    <row r="395" spans="1:11" ht="63.75" customHeight="1" outlineLevel="4" x14ac:dyDescent="0.25">
      <c r="A395" s="1"/>
      <c r="B395" s="1" t="s">
        <v>269</v>
      </c>
      <c r="C395" s="1" t="s">
        <v>284</v>
      </c>
      <c r="D395" s="1"/>
      <c r="E395" s="2" t="s">
        <v>285</v>
      </c>
      <c r="F395" s="3">
        <v>5023.8999999999996</v>
      </c>
      <c r="G395" s="161">
        <v>0</v>
      </c>
      <c r="H395" s="161">
        <v>0</v>
      </c>
      <c r="I395" s="127">
        <v>0</v>
      </c>
      <c r="J395" s="162">
        <v>0</v>
      </c>
      <c r="K395" s="49">
        <f t="shared" si="40"/>
        <v>0</v>
      </c>
    </row>
    <row r="396" spans="1:11" ht="15.75" outlineLevel="5" x14ac:dyDescent="0.25">
      <c r="A396" s="1"/>
      <c r="B396" s="1" t="s">
        <v>269</v>
      </c>
      <c r="C396" s="1" t="s">
        <v>286</v>
      </c>
      <c r="D396" s="1"/>
      <c r="E396" s="2" t="s">
        <v>287</v>
      </c>
      <c r="F396" s="3">
        <v>1509.2</v>
      </c>
      <c r="G396" s="161">
        <v>0</v>
      </c>
      <c r="H396" s="161">
        <v>0</v>
      </c>
      <c r="I396" s="127">
        <v>0</v>
      </c>
      <c r="J396" s="162">
        <v>0</v>
      </c>
      <c r="K396" s="49">
        <f t="shared" si="40"/>
        <v>0</v>
      </c>
    </row>
    <row r="397" spans="1:11" ht="47.25" outlineLevel="6" x14ac:dyDescent="0.2">
      <c r="A397" s="4"/>
      <c r="B397" s="4" t="s">
        <v>269</v>
      </c>
      <c r="C397" s="4" t="s">
        <v>286</v>
      </c>
      <c r="D397" s="4" t="s">
        <v>11</v>
      </c>
      <c r="E397" s="5" t="s">
        <v>12</v>
      </c>
      <c r="F397" s="6">
        <v>1509.2</v>
      </c>
      <c r="G397" s="161">
        <v>0</v>
      </c>
      <c r="H397" s="161">
        <v>0</v>
      </c>
      <c r="I397" s="127">
        <v>0</v>
      </c>
      <c r="J397" s="162">
        <v>0</v>
      </c>
      <c r="K397" s="49">
        <f t="shared" si="40"/>
        <v>0</v>
      </c>
    </row>
    <row r="398" spans="1:11" ht="78.75" outlineLevel="5" x14ac:dyDescent="0.25">
      <c r="A398" s="1"/>
      <c r="B398" s="1" t="s">
        <v>269</v>
      </c>
      <c r="C398" s="1" t="s">
        <v>288</v>
      </c>
      <c r="D398" s="1"/>
      <c r="E398" s="2" t="s">
        <v>289</v>
      </c>
      <c r="F398" s="3">
        <v>3514.7</v>
      </c>
      <c r="G398" s="161">
        <v>0</v>
      </c>
      <c r="H398" s="161">
        <v>0</v>
      </c>
      <c r="I398" s="127">
        <v>0</v>
      </c>
      <c r="J398" s="162">
        <v>0</v>
      </c>
      <c r="K398" s="49">
        <f t="shared" si="40"/>
        <v>0</v>
      </c>
    </row>
    <row r="399" spans="1:11" ht="47.25" outlineLevel="6" x14ac:dyDescent="0.2">
      <c r="A399" s="4"/>
      <c r="B399" s="4" t="s">
        <v>269</v>
      </c>
      <c r="C399" s="4" t="s">
        <v>288</v>
      </c>
      <c r="D399" s="4" t="s">
        <v>11</v>
      </c>
      <c r="E399" s="5" t="s">
        <v>12</v>
      </c>
      <c r="F399" s="6">
        <v>3514.7</v>
      </c>
      <c r="G399" s="161">
        <v>0</v>
      </c>
      <c r="H399" s="161">
        <v>0</v>
      </c>
      <c r="I399" s="127">
        <v>0</v>
      </c>
      <c r="J399" s="162">
        <v>0</v>
      </c>
      <c r="K399" s="49">
        <f t="shared" si="40"/>
        <v>0</v>
      </c>
    </row>
    <row r="400" spans="1:11" ht="63" outlineLevel="4" x14ac:dyDescent="0.25">
      <c r="A400" s="1"/>
      <c r="B400" s="1" t="s">
        <v>269</v>
      </c>
      <c r="C400" s="1" t="s">
        <v>290</v>
      </c>
      <c r="D400" s="1"/>
      <c r="E400" s="2" t="s">
        <v>291</v>
      </c>
      <c r="F400" s="3">
        <v>10133.4</v>
      </c>
      <c r="G400" s="161">
        <v>0</v>
      </c>
      <c r="H400" s="161">
        <v>0</v>
      </c>
      <c r="I400" s="127">
        <v>0</v>
      </c>
      <c r="J400" s="162">
        <v>0</v>
      </c>
      <c r="K400" s="49">
        <f t="shared" si="40"/>
        <v>0</v>
      </c>
    </row>
    <row r="401" spans="1:11" ht="35.25" customHeight="1" outlineLevel="5" x14ac:dyDescent="0.25">
      <c r="A401" s="1"/>
      <c r="B401" s="1" t="s">
        <v>269</v>
      </c>
      <c r="C401" s="1" t="s">
        <v>292</v>
      </c>
      <c r="D401" s="1"/>
      <c r="E401" s="2" t="s">
        <v>293</v>
      </c>
      <c r="F401" s="3">
        <v>10133.4</v>
      </c>
      <c r="G401" s="161">
        <v>0</v>
      </c>
      <c r="H401" s="161">
        <v>0</v>
      </c>
      <c r="I401" s="127">
        <v>0</v>
      </c>
      <c r="J401" s="162">
        <v>0</v>
      </c>
      <c r="K401" s="49">
        <f t="shared" ref="K401:K464" si="41">I401-H401</f>
        <v>0</v>
      </c>
    </row>
    <row r="402" spans="1:11" ht="47.25" outlineLevel="6" x14ac:dyDescent="0.2">
      <c r="A402" s="4"/>
      <c r="B402" s="4" t="s">
        <v>269</v>
      </c>
      <c r="C402" s="4" t="s">
        <v>292</v>
      </c>
      <c r="D402" s="4" t="s">
        <v>11</v>
      </c>
      <c r="E402" s="5" t="s">
        <v>12</v>
      </c>
      <c r="F402" s="6">
        <v>10133.4</v>
      </c>
      <c r="G402" s="161">
        <v>0</v>
      </c>
      <c r="H402" s="161">
        <v>0</v>
      </c>
      <c r="I402" s="127">
        <v>0</v>
      </c>
      <c r="J402" s="162">
        <v>0</v>
      </c>
      <c r="K402" s="49">
        <f t="shared" si="41"/>
        <v>0</v>
      </c>
    </row>
    <row r="403" spans="1:11" ht="63" outlineLevel="2" x14ac:dyDescent="0.25">
      <c r="A403" s="1"/>
      <c r="B403" s="1" t="s">
        <v>269</v>
      </c>
      <c r="C403" s="1" t="s">
        <v>213</v>
      </c>
      <c r="D403" s="1"/>
      <c r="E403" s="2" t="s">
        <v>214</v>
      </c>
      <c r="F403" s="3">
        <v>574.6</v>
      </c>
      <c r="G403" s="161">
        <v>0</v>
      </c>
      <c r="H403" s="161">
        <v>0</v>
      </c>
      <c r="I403" s="127">
        <v>0</v>
      </c>
      <c r="J403" s="162">
        <v>0</v>
      </c>
      <c r="K403" s="49">
        <f t="shared" si="41"/>
        <v>0</v>
      </c>
    </row>
    <row r="404" spans="1:11" ht="94.5" outlineLevel="3" x14ac:dyDescent="0.25">
      <c r="A404" s="1"/>
      <c r="B404" s="1" t="s">
        <v>269</v>
      </c>
      <c r="C404" s="1" t="s">
        <v>294</v>
      </c>
      <c r="D404" s="1"/>
      <c r="E404" s="2" t="s">
        <v>295</v>
      </c>
      <c r="F404" s="3">
        <v>574.6</v>
      </c>
      <c r="G404" s="161">
        <v>0</v>
      </c>
      <c r="H404" s="161">
        <v>0</v>
      </c>
      <c r="I404" s="127">
        <v>0</v>
      </c>
      <c r="J404" s="162">
        <v>0</v>
      </c>
      <c r="K404" s="49">
        <f t="shared" si="41"/>
        <v>0</v>
      </c>
    </row>
    <row r="405" spans="1:11" ht="78.75" outlineLevel="4" x14ac:dyDescent="0.25">
      <c r="A405" s="1"/>
      <c r="B405" s="1" t="s">
        <v>269</v>
      </c>
      <c r="C405" s="1" t="s">
        <v>296</v>
      </c>
      <c r="D405" s="1"/>
      <c r="E405" s="2" t="s">
        <v>297</v>
      </c>
      <c r="F405" s="3">
        <v>574.6</v>
      </c>
      <c r="G405" s="161">
        <v>0</v>
      </c>
      <c r="H405" s="161">
        <v>0</v>
      </c>
      <c r="I405" s="127">
        <v>0</v>
      </c>
      <c r="J405" s="162">
        <v>0</v>
      </c>
      <c r="K405" s="49">
        <f t="shared" si="41"/>
        <v>0</v>
      </c>
    </row>
    <row r="406" spans="1:11" ht="47.25" outlineLevel="5" x14ac:dyDescent="0.25">
      <c r="A406" s="1"/>
      <c r="B406" s="1" t="s">
        <v>269</v>
      </c>
      <c r="C406" s="1" t="s">
        <v>298</v>
      </c>
      <c r="D406" s="1"/>
      <c r="E406" s="2" t="s">
        <v>299</v>
      </c>
      <c r="F406" s="3">
        <v>574.6</v>
      </c>
      <c r="G406" s="161">
        <v>0</v>
      </c>
      <c r="H406" s="161">
        <v>0</v>
      </c>
      <c r="I406" s="127">
        <v>0</v>
      </c>
      <c r="J406" s="162">
        <v>0</v>
      </c>
      <c r="K406" s="49">
        <f t="shared" si="41"/>
        <v>0</v>
      </c>
    </row>
    <row r="407" spans="1:11" ht="47.25" outlineLevel="6" x14ac:dyDescent="0.2">
      <c r="A407" s="4"/>
      <c r="B407" s="4" t="s">
        <v>269</v>
      </c>
      <c r="C407" s="4" t="s">
        <v>298</v>
      </c>
      <c r="D407" s="4" t="s">
        <v>11</v>
      </c>
      <c r="E407" s="5" t="s">
        <v>12</v>
      </c>
      <c r="F407" s="6">
        <v>574.6</v>
      </c>
      <c r="G407" s="161">
        <v>0</v>
      </c>
      <c r="H407" s="161">
        <v>0</v>
      </c>
      <c r="I407" s="127">
        <v>0</v>
      </c>
      <c r="J407" s="162">
        <v>0</v>
      </c>
      <c r="K407" s="49">
        <f t="shared" si="41"/>
        <v>0</v>
      </c>
    </row>
    <row r="408" spans="1:11" ht="63" outlineLevel="2" x14ac:dyDescent="0.25">
      <c r="A408" s="1"/>
      <c r="B408" s="1" t="s">
        <v>269</v>
      </c>
      <c r="C408" s="1" t="s">
        <v>166</v>
      </c>
      <c r="D408" s="1"/>
      <c r="E408" s="2" t="s">
        <v>167</v>
      </c>
      <c r="F408" s="3">
        <v>1194.8</v>
      </c>
      <c r="G408" s="161">
        <v>0</v>
      </c>
      <c r="H408" s="161">
        <v>0</v>
      </c>
      <c r="I408" s="127">
        <v>0</v>
      </c>
      <c r="J408" s="162">
        <v>0</v>
      </c>
      <c r="K408" s="49">
        <f t="shared" si="41"/>
        <v>0</v>
      </c>
    </row>
    <row r="409" spans="1:11" ht="157.5" outlineLevel="3" x14ac:dyDescent="0.25">
      <c r="A409" s="1"/>
      <c r="B409" s="1" t="s">
        <v>269</v>
      </c>
      <c r="C409" s="1" t="s">
        <v>300</v>
      </c>
      <c r="D409" s="1"/>
      <c r="E409" s="8" t="s">
        <v>301</v>
      </c>
      <c r="F409" s="3">
        <v>1194.8</v>
      </c>
      <c r="G409" s="161">
        <v>0</v>
      </c>
      <c r="H409" s="161">
        <v>0</v>
      </c>
      <c r="I409" s="127">
        <v>0</v>
      </c>
      <c r="J409" s="162">
        <v>0</v>
      </c>
      <c r="K409" s="49">
        <f t="shared" si="41"/>
        <v>0</v>
      </c>
    </row>
    <row r="410" spans="1:11" ht="114.75" customHeight="1" outlineLevel="4" x14ac:dyDescent="0.25">
      <c r="A410" s="1"/>
      <c r="B410" s="1" t="s">
        <v>269</v>
      </c>
      <c r="C410" s="1" t="s">
        <v>302</v>
      </c>
      <c r="D410" s="1"/>
      <c r="E410" s="2" t="s">
        <v>303</v>
      </c>
      <c r="F410" s="3">
        <v>1194.8</v>
      </c>
      <c r="G410" s="161">
        <v>0</v>
      </c>
      <c r="H410" s="161">
        <v>0</v>
      </c>
      <c r="I410" s="127">
        <v>0</v>
      </c>
      <c r="J410" s="162">
        <v>0</v>
      </c>
      <c r="K410" s="49">
        <f t="shared" si="41"/>
        <v>0</v>
      </c>
    </row>
    <row r="411" spans="1:11" ht="63" outlineLevel="5" x14ac:dyDescent="0.25">
      <c r="A411" s="1"/>
      <c r="B411" s="1" t="s">
        <v>269</v>
      </c>
      <c r="C411" s="1" t="s">
        <v>304</v>
      </c>
      <c r="D411" s="1"/>
      <c r="E411" s="2" t="s">
        <v>305</v>
      </c>
      <c r="F411" s="3">
        <v>594.79999999999995</v>
      </c>
      <c r="G411" s="161">
        <v>0</v>
      </c>
      <c r="H411" s="161">
        <v>0</v>
      </c>
      <c r="I411" s="127">
        <v>0</v>
      </c>
      <c r="J411" s="162">
        <v>0</v>
      </c>
      <c r="K411" s="49">
        <f t="shared" si="41"/>
        <v>0</v>
      </c>
    </row>
    <row r="412" spans="1:11" ht="47.25" outlineLevel="6" x14ac:dyDescent="0.2">
      <c r="A412" s="4"/>
      <c r="B412" s="4" t="s">
        <v>269</v>
      </c>
      <c r="C412" s="4" t="s">
        <v>304</v>
      </c>
      <c r="D412" s="4" t="s">
        <v>11</v>
      </c>
      <c r="E412" s="5" t="s">
        <v>12</v>
      </c>
      <c r="F412" s="6">
        <v>594.79999999999995</v>
      </c>
      <c r="G412" s="161">
        <v>0</v>
      </c>
      <c r="H412" s="161">
        <v>0</v>
      </c>
      <c r="I412" s="127">
        <v>0</v>
      </c>
      <c r="J412" s="162">
        <v>0</v>
      </c>
      <c r="K412" s="49">
        <f t="shared" si="41"/>
        <v>0</v>
      </c>
    </row>
    <row r="413" spans="1:11" ht="78.75" outlineLevel="5" x14ac:dyDescent="0.25">
      <c r="A413" s="1"/>
      <c r="B413" s="1" t="s">
        <v>269</v>
      </c>
      <c r="C413" s="1" t="s">
        <v>306</v>
      </c>
      <c r="D413" s="1"/>
      <c r="E413" s="2" t="s">
        <v>307</v>
      </c>
      <c r="F413" s="3">
        <v>600</v>
      </c>
      <c r="G413" s="161">
        <v>0</v>
      </c>
      <c r="H413" s="161">
        <v>0</v>
      </c>
      <c r="I413" s="127">
        <v>0</v>
      </c>
      <c r="J413" s="162">
        <v>0</v>
      </c>
      <c r="K413" s="49">
        <f t="shared" si="41"/>
        <v>0</v>
      </c>
    </row>
    <row r="414" spans="1:11" ht="47.25" outlineLevel="6" x14ac:dyDescent="0.2">
      <c r="A414" s="4"/>
      <c r="B414" s="4" t="s">
        <v>269</v>
      </c>
      <c r="C414" s="4" t="s">
        <v>306</v>
      </c>
      <c r="D414" s="4" t="s">
        <v>11</v>
      </c>
      <c r="E414" s="5" t="s">
        <v>12</v>
      </c>
      <c r="F414" s="6">
        <v>600</v>
      </c>
      <c r="G414" s="161">
        <v>0</v>
      </c>
      <c r="H414" s="161">
        <v>0</v>
      </c>
      <c r="I414" s="127">
        <v>0</v>
      </c>
      <c r="J414" s="162">
        <v>0</v>
      </c>
      <c r="K414" s="49">
        <f t="shared" si="41"/>
        <v>0</v>
      </c>
    </row>
    <row r="415" spans="1:11" ht="54" customHeight="1" outlineLevel="2" x14ac:dyDescent="0.25">
      <c r="A415" s="1"/>
      <c r="B415" s="1" t="s">
        <v>269</v>
      </c>
      <c r="C415" s="1" t="s">
        <v>308</v>
      </c>
      <c r="D415" s="1"/>
      <c r="E415" s="2" t="s">
        <v>309</v>
      </c>
      <c r="F415" s="3">
        <v>6.2</v>
      </c>
      <c r="G415" s="161">
        <v>0</v>
      </c>
      <c r="H415" s="161">
        <v>0</v>
      </c>
      <c r="I415" s="127">
        <v>0</v>
      </c>
      <c r="J415" s="162">
        <v>0</v>
      </c>
      <c r="K415" s="49">
        <f t="shared" si="41"/>
        <v>0</v>
      </c>
    </row>
    <row r="416" spans="1:11" ht="94.5" outlineLevel="4" x14ac:dyDescent="0.25">
      <c r="A416" s="1"/>
      <c r="B416" s="1" t="s">
        <v>269</v>
      </c>
      <c r="C416" s="1" t="s">
        <v>310</v>
      </c>
      <c r="D416" s="1"/>
      <c r="E416" s="2" t="s">
        <v>311</v>
      </c>
      <c r="F416" s="3">
        <v>1</v>
      </c>
      <c r="G416" s="161">
        <v>0</v>
      </c>
      <c r="H416" s="161">
        <v>0</v>
      </c>
      <c r="I416" s="127">
        <v>0</v>
      </c>
      <c r="J416" s="162">
        <v>0</v>
      </c>
      <c r="K416" s="49">
        <f t="shared" si="41"/>
        <v>0</v>
      </c>
    </row>
    <row r="417" spans="1:11" ht="31.5" outlineLevel="5" x14ac:dyDescent="0.25">
      <c r="A417" s="1"/>
      <c r="B417" s="1" t="s">
        <v>269</v>
      </c>
      <c r="C417" s="1" t="s">
        <v>312</v>
      </c>
      <c r="D417" s="1"/>
      <c r="E417" s="2" t="s">
        <v>313</v>
      </c>
      <c r="F417" s="3">
        <v>1</v>
      </c>
      <c r="G417" s="161">
        <v>0</v>
      </c>
      <c r="H417" s="161">
        <v>0</v>
      </c>
      <c r="I417" s="127">
        <v>0</v>
      </c>
      <c r="J417" s="162">
        <v>0</v>
      </c>
      <c r="K417" s="49">
        <f t="shared" si="41"/>
        <v>0</v>
      </c>
    </row>
    <row r="418" spans="1:11" ht="47.25" outlineLevel="6" x14ac:dyDescent="0.2">
      <c r="A418" s="4"/>
      <c r="B418" s="4" t="s">
        <v>269</v>
      </c>
      <c r="C418" s="4" t="s">
        <v>312</v>
      </c>
      <c r="D418" s="4" t="s">
        <v>11</v>
      </c>
      <c r="E418" s="5" t="s">
        <v>12</v>
      </c>
      <c r="F418" s="6">
        <v>1</v>
      </c>
      <c r="G418" s="161">
        <v>0</v>
      </c>
      <c r="H418" s="161">
        <v>0</v>
      </c>
      <c r="I418" s="127">
        <v>0</v>
      </c>
      <c r="J418" s="162">
        <v>0</v>
      </c>
      <c r="K418" s="49">
        <f t="shared" si="41"/>
        <v>0</v>
      </c>
    </row>
    <row r="419" spans="1:11" ht="94.5" outlineLevel="4" x14ac:dyDescent="0.25">
      <c r="A419" s="1"/>
      <c r="B419" s="1" t="s">
        <v>269</v>
      </c>
      <c r="C419" s="1" t="s">
        <v>314</v>
      </c>
      <c r="D419" s="1"/>
      <c r="E419" s="2" t="s">
        <v>315</v>
      </c>
      <c r="F419" s="3">
        <v>2</v>
      </c>
      <c r="G419" s="161">
        <v>0</v>
      </c>
      <c r="H419" s="161">
        <v>0</v>
      </c>
      <c r="I419" s="127">
        <v>0</v>
      </c>
      <c r="J419" s="162">
        <v>0</v>
      </c>
      <c r="K419" s="49">
        <f t="shared" si="41"/>
        <v>0</v>
      </c>
    </row>
    <row r="420" spans="1:11" ht="31.5" outlineLevel="5" x14ac:dyDescent="0.25">
      <c r="A420" s="1"/>
      <c r="B420" s="1" t="s">
        <v>269</v>
      </c>
      <c r="C420" s="1" t="s">
        <v>316</v>
      </c>
      <c r="D420" s="1"/>
      <c r="E420" s="2" t="s">
        <v>313</v>
      </c>
      <c r="F420" s="3">
        <v>2</v>
      </c>
      <c r="G420" s="161">
        <v>0</v>
      </c>
      <c r="H420" s="161">
        <v>0</v>
      </c>
      <c r="I420" s="127">
        <v>0</v>
      </c>
      <c r="J420" s="162">
        <v>0</v>
      </c>
      <c r="K420" s="49">
        <f t="shared" si="41"/>
        <v>0</v>
      </c>
    </row>
    <row r="421" spans="1:11" ht="47.25" outlineLevel="6" x14ac:dyDescent="0.2">
      <c r="A421" s="4"/>
      <c r="B421" s="4" t="s">
        <v>269</v>
      </c>
      <c r="C421" s="4" t="s">
        <v>316</v>
      </c>
      <c r="D421" s="4" t="s">
        <v>11</v>
      </c>
      <c r="E421" s="5" t="s">
        <v>12</v>
      </c>
      <c r="F421" s="6">
        <v>2</v>
      </c>
      <c r="G421" s="161">
        <v>0</v>
      </c>
      <c r="H421" s="161">
        <v>0</v>
      </c>
      <c r="I421" s="127">
        <v>0</v>
      </c>
      <c r="J421" s="162">
        <v>0</v>
      </c>
      <c r="K421" s="49">
        <f t="shared" si="41"/>
        <v>0</v>
      </c>
    </row>
    <row r="422" spans="1:11" ht="126" outlineLevel="4" x14ac:dyDescent="0.25">
      <c r="A422" s="1"/>
      <c r="B422" s="1" t="s">
        <v>269</v>
      </c>
      <c r="C422" s="1" t="s">
        <v>317</v>
      </c>
      <c r="D422" s="1"/>
      <c r="E422" s="2" t="s">
        <v>318</v>
      </c>
      <c r="F422" s="3">
        <v>3.2</v>
      </c>
      <c r="G422" s="161">
        <v>0</v>
      </c>
      <c r="H422" s="161">
        <v>0</v>
      </c>
      <c r="I422" s="127">
        <v>0</v>
      </c>
      <c r="J422" s="162">
        <v>0</v>
      </c>
      <c r="K422" s="49">
        <f t="shared" si="41"/>
        <v>0</v>
      </c>
    </row>
    <row r="423" spans="1:11" ht="31.5" outlineLevel="5" x14ac:dyDescent="0.25">
      <c r="A423" s="1"/>
      <c r="B423" s="1" t="s">
        <v>269</v>
      </c>
      <c r="C423" s="1" t="s">
        <v>319</v>
      </c>
      <c r="D423" s="1"/>
      <c r="E423" s="2" t="s">
        <v>313</v>
      </c>
      <c r="F423" s="3">
        <v>3.2</v>
      </c>
      <c r="G423" s="161">
        <v>0</v>
      </c>
      <c r="H423" s="161">
        <v>0</v>
      </c>
      <c r="I423" s="127">
        <v>0</v>
      </c>
      <c r="J423" s="162">
        <v>0</v>
      </c>
      <c r="K423" s="49">
        <f t="shared" si="41"/>
        <v>0</v>
      </c>
    </row>
    <row r="424" spans="1:11" ht="47.25" outlineLevel="6" x14ac:dyDescent="0.2">
      <c r="A424" s="4"/>
      <c r="B424" s="4" t="s">
        <v>269</v>
      </c>
      <c r="C424" s="4" t="s">
        <v>319</v>
      </c>
      <c r="D424" s="4" t="s">
        <v>11</v>
      </c>
      <c r="E424" s="5" t="s">
        <v>12</v>
      </c>
      <c r="F424" s="6">
        <v>3.2</v>
      </c>
      <c r="G424" s="161">
        <v>0</v>
      </c>
      <c r="H424" s="161">
        <v>0</v>
      </c>
      <c r="I424" s="127">
        <v>0</v>
      </c>
      <c r="J424" s="162">
        <v>0</v>
      </c>
      <c r="K424" s="49">
        <f t="shared" si="41"/>
        <v>0</v>
      </c>
    </row>
    <row r="425" spans="1:11" ht="48" customHeight="1" outlineLevel="2" x14ac:dyDescent="0.25">
      <c r="A425" s="1"/>
      <c r="B425" s="1" t="s">
        <v>269</v>
      </c>
      <c r="C425" s="1" t="s">
        <v>119</v>
      </c>
      <c r="D425" s="1"/>
      <c r="E425" s="2" t="s">
        <v>120</v>
      </c>
      <c r="F425" s="3">
        <v>27.7</v>
      </c>
      <c r="G425" s="161">
        <v>0</v>
      </c>
      <c r="H425" s="161">
        <v>0</v>
      </c>
      <c r="I425" s="127">
        <v>0</v>
      </c>
      <c r="J425" s="162">
        <v>0</v>
      </c>
      <c r="K425" s="49">
        <f t="shared" si="41"/>
        <v>0</v>
      </c>
    </row>
    <row r="426" spans="1:11" ht="36.75" customHeight="1" outlineLevel="5" x14ac:dyDescent="0.25">
      <c r="A426" s="1"/>
      <c r="B426" s="1" t="s">
        <v>269</v>
      </c>
      <c r="C426" s="1" t="s">
        <v>320</v>
      </c>
      <c r="D426" s="1"/>
      <c r="E426" s="2" t="s">
        <v>321</v>
      </c>
      <c r="F426" s="3">
        <v>27.7</v>
      </c>
      <c r="G426" s="161">
        <v>0</v>
      </c>
      <c r="H426" s="161">
        <v>0</v>
      </c>
      <c r="I426" s="127">
        <v>0</v>
      </c>
      <c r="J426" s="162">
        <v>0</v>
      </c>
      <c r="K426" s="49">
        <f t="shared" si="41"/>
        <v>0</v>
      </c>
    </row>
    <row r="427" spans="1:11" ht="47.25" outlineLevel="6" x14ac:dyDescent="0.2">
      <c r="A427" s="4"/>
      <c r="B427" s="4" t="s">
        <v>269</v>
      </c>
      <c r="C427" s="4" t="s">
        <v>320</v>
      </c>
      <c r="D427" s="4" t="s">
        <v>11</v>
      </c>
      <c r="E427" s="5" t="s">
        <v>12</v>
      </c>
      <c r="F427" s="6">
        <v>27.7</v>
      </c>
      <c r="G427" s="161">
        <v>0</v>
      </c>
      <c r="H427" s="161">
        <v>0</v>
      </c>
      <c r="I427" s="127">
        <v>0</v>
      </c>
      <c r="J427" s="162">
        <v>0</v>
      </c>
      <c r="K427" s="49">
        <f t="shared" si="41"/>
        <v>0</v>
      </c>
    </row>
    <row r="428" spans="1:11" ht="15.75" outlineLevel="6" x14ac:dyDescent="0.2">
      <c r="A428" s="4"/>
      <c r="B428" s="1" t="s">
        <v>502</v>
      </c>
      <c r="C428" s="1"/>
      <c r="D428" s="1"/>
      <c r="E428" s="7" t="s">
        <v>503</v>
      </c>
      <c r="F428" s="3">
        <f>F429</f>
        <v>105.2</v>
      </c>
      <c r="G428" s="161">
        <v>0</v>
      </c>
      <c r="H428" s="161">
        <v>0</v>
      </c>
      <c r="I428" s="127">
        <v>0</v>
      </c>
      <c r="J428" s="162">
        <v>0</v>
      </c>
      <c r="K428" s="49">
        <f t="shared" si="41"/>
        <v>0</v>
      </c>
    </row>
    <row r="429" spans="1:11" ht="31.5" outlineLevel="1" x14ac:dyDescent="0.25">
      <c r="A429" s="1"/>
      <c r="B429" s="1" t="s">
        <v>322</v>
      </c>
      <c r="C429" s="1"/>
      <c r="D429" s="1"/>
      <c r="E429" s="2" t="s">
        <v>323</v>
      </c>
      <c r="F429" s="3">
        <v>105.2</v>
      </c>
      <c r="G429" s="161">
        <v>0</v>
      </c>
      <c r="H429" s="161">
        <v>0</v>
      </c>
      <c r="I429" s="127">
        <v>0</v>
      </c>
      <c r="J429" s="162">
        <v>0</v>
      </c>
      <c r="K429" s="49">
        <f t="shared" si="41"/>
        <v>0</v>
      </c>
    </row>
    <row r="430" spans="1:11" ht="63" outlineLevel="2" x14ac:dyDescent="0.25">
      <c r="A430" s="1"/>
      <c r="B430" s="1" t="s">
        <v>322</v>
      </c>
      <c r="C430" s="1" t="s">
        <v>166</v>
      </c>
      <c r="D430" s="1"/>
      <c r="E430" s="2" t="s">
        <v>167</v>
      </c>
      <c r="F430" s="3">
        <v>105.2</v>
      </c>
      <c r="G430" s="161">
        <v>0</v>
      </c>
      <c r="H430" s="161">
        <v>0</v>
      </c>
      <c r="I430" s="127">
        <v>0</v>
      </c>
      <c r="J430" s="162">
        <v>0</v>
      </c>
      <c r="K430" s="49">
        <f t="shared" si="41"/>
        <v>0</v>
      </c>
    </row>
    <row r="431" spans="1:11" ht="78.75" outlineLevel="3" x14ac:dyDescent="0.25">
      <c r="A431" s="1"/>
      <c r="B431" s="1" t="s">
        <v>322</v>
      </c>
      <c r="C431" s="1" t="s">
        <v>324</v>
      </c>
      <c r="D431" s="1"/>
      <c r="E431" s="2" t="s">
        <v>325</v>
      </c>
      <c r="F431" s="3">
        <v>105.2</v>
      </c>
      <c r="G431" s="161">
        <v>0</v>
      </c>
      <c r="H431" s="161">
        <v>0</v>
      </c>
      <c r="I431" s="127">
        <v>0</v>
      </c>
      <c r="J431" s="162">
        <v>0</v>
      </c>
      <c r="K431" s="49">
        <f t="shared" si="41"/>
        <v>0</v>
      </c>
    </row>
    <row r="432" spans="1:11" ht="78.75" outlineLevel="4" x14ac:dyDescent="0.25">
      <c r="A432" s="1"/>
      <c r="B432" s="1" t="s">
        <v>322</v>
      </c>
      <c r="C432" s="1" t="s">
        <v>326</v>
      </c>
      <c r="D432" s="1"/>
      <c r="E432" s="2" t="s">
        <v>327</v>
      </c>
      <c r="F432" s="3">
        <v>105.2</v>
      </c>
      <c r="G432" s="161">
        <v>0</v>
      </c>
      <c r="H432" s="161">
        <v>0</v>
      </c>
      <c r="I432" s="127">
        <v>0</v>
      </c>
      <c r="J432" s="162">
        <v>0</v>
      </c>
      <c r="K432" s="49">
        <f t="shared" si="41"/>
        <v>0</v>
      </c>
    </row>
    <row r="433" spans="1:11" ht="180" customHeight="1" outlineLevel="5" x14ac:dyDescent="0.25">
      <c r="A433" s="1"/>
      <c r="B433" s="1" t="s">
        <v>322</v>
      </c>
      <c r="C433" s="1" t="s">
        <v>328</v>
      </c>
      <c r="D433" s="1"/>
      <c r="E433" s="8" t="s">
        <v>329</v>
      </c>
      <c r="F433" s="3">
        <v>55.2</v>
      </c>
      <c r="G433" s="161">
        <v>0</v>
      </c>
      <c r="H433" s="161">
        <v>0</v>
      </c>
      <c r="I433" s="127">
        <v>0</v>
      </c>
      <c r="J433" s="162">
        <v>0</v>
      </c>
      <c r="K433" s="49">
        <f t="shared" si="41"/>
        <v>0</v>
      </c>
    </row>
    <row r="434" spans="1:11" ht="47.25" outlineLevel="6" x14ac:dyDescent="0.2">
      <c r="A434" s="4"/>
      <c r="B434" s="4" t="s">
        <v>322</v>
      </c>
      <c r="C434" s="4" t="s">
        <v>328</v>
      </c>
      <c r="D434" s="4" t="s">
        <v>11</v>
      </c>
      <c r="E434" s="5" t="s">
        <v>12</v>
      </c>
      <c r="F434" s="6">
        <v>55.2</v>
      </c>
      <c r="G434" s="161">
        <v>0</v>
      </c>
      <c r="H434" s="161">
        <v>0</v>
      </c>
      <c r="I434" s="127">
        <v>0</v>
      </c>
      <c r="J434" s="162">
        <v>0</v>
      </c>
      <c r="K434" s="49">
        <f t="shared" si="41"/>
        <v>0</v>
      </c>
    </row>
    <row r="435" spans="1:11" ht="63" outlineLevel="5" x14ac:dyDescent="0.25">
      <c r="A435" s="1"/>
      <c r="B435" s="1" t="s">
        <v>322</v>
      </c>
      <c r="C435" s="1" t="s">
        <v>330</v>
      </c>
      <c r="D435" s="1"/>
      <c r="E435" s="2" t="s">
        <v>331</v>
      </c>
      <c r="F435" s="3">
        <v>50</v>
      </c>
      <c r="G435" s="161">
        <v>0</v>
      </c>
      <c r="H435" s="161">
        <v>0</v>
      </c>
      <c r="I435" s="127">
        <v>0</v>
      </c>
      <c r="J435" s="162">
        <v>0</v>
      </c>
      <c r="K435" s="49">
        <f t="shared" si="41"/>
        <v>0</v>
      </c>
    </row>
    <row r="436" spans="1:11" ht="47.25" outlineLevel="6" x14ac:dyDescent="0.2">
      <c r="A436" s="4"/>
      <c r="B436" s="4" t="s">
        <v>322</v>
      </c>
      <c r="C436" s="4" t="s">
        <v>330</v>
      </c>
      <c r="D436" s="4" t="s">
        <v>11</v>
      </c>
      <c r="E436" s="5" t="s">
        <v>12</v>
      </c>
      <c r="F436" s="6">
        <v>50</v>
      </c>
      <c r="G436" s="161">
        <v>0</v>
      </c>
      <c r="H436" s="161">
        <v>0</v>
      </c>
      <c r="I436" s="127">
        <v>0</v>
      </c>
      <c r="J436" s="162">
        <v>0</v>
      </c>
      <c r="K436" s="49">
        <f t="shared" si="41"/>
        <v>0</v>
      </c>
    </row>
    <row r="437" spans="1:11" ht="15.75" outlineLevel="6" x14ac:dyDescent="0.2">
      <c r="A437" s="4"/>
      <c r="B437" s="1" t="s">
        <v>504</v>
      </c>
      <c r="C437" s="4"/>
      <c r="D437" s="4"/>
      <c r="E437" s="7" t="s">
        <v>505</v>
      </c>
      <c r="F437" s="3">
        <f>F438</f>
        <v>273</v>
      </c>
      <c r="G437" s="161">
        <v>0</v>
      </c>
      <c r="H437" s="161">
        <v>0</v>
      </c>
      <c r="I437" s="127">
        <v>0</v>
      </c>
      <c r="J437" s="162">
        <v>0</v>
      </c>
      <c r="K437" s="49">
        <f t="shared" si="41"/>
        <v>0</v>
      </c>
    </row>
    <row r="438" spans="1:11" ht="15.75" outlineLevel="1" x14ac:dyDescent="0.25">
      <c r="A438" s="1"/>
      <c r="B438" s="1" t="s">
        <v>332</v>
      </c>
      <c r="C438" s="1"/>
      <c r="D438" s="1"/>
      <c r="E438" s="2" t="s">
        <v>333</v>
      </c>
      <c r="F438" s="3">
        <v>273</v>
      </c>
      <c r="G438" s="161">
        <v>0</v>
      </c>
      <c r="H438" s="161">
        <v>0</v>
      </c>
      <c r="I438" s="127">
        <v>0</v>
      </c>
      <c r="J438" s="162">
        <v>0</v>
      </c>
      <c r="K438" s="49">
        <f t="shared" si="41"/>
        <v>0</v>
      </c>
    </row>
    <row r="439" spans="1:11" ht="63" outlineLevel="2" x14ac:dyDescent="0.25">
      <c r="A439" s="1"/>
      <c r="B439" s="1" t="s">
        <v>332</v>
      </c>
      <c r="C439" s="1" t="s">
        <v>213</v>
      </c>
      <c r="D439" s="1"/>
      <c r="E439" s="2" t="s">
        <v>214</v>
      </c>
      <c r="F439" s="3">
        <v>273</v>
      </c>
      <c r="G439" s="161">
        <v>0</v>
      </c>
      <c r="H439" s="161">
        <v>0</v>
      </c>
      <c r="I439" s="127">
        <v>0</v>
      </c>
      <c r="J439" s="162">
        <v>0</v>
      </c>
      <c r="K439" s="49">
        <f t="shared" si="41"/>
        <v>0</v>
      </c>
    </row>
    <row r="440" spans="1:11" ht="63" outlineLevel="3" x14ac:dyDescent="0.25">
      <c r="A440" s="1"/>
      <c r="B440" s="1" t="s">
        <v>332</v>
      </c>
      <c r="C440" s="1" t="s">
        <v>334</v>
      </c>
      <c r="D440" s="1"/>
      <c r="E440" s="2" t="s">
        <v>335</v>
      </c>
      <c r="F440" s="3">
        <v>273</v>
      </c>
      <c r="G440" s="161">
        <v>0</v>
      </c>
      <c r="H440" s="161">
        <v>0</v>
      </c>
      <c r="I440" s="127">
        <v>0</v>
      </c>
      <c r="J440" s="162">
        <v>0</v>
      </c>
      <c r="K440" s="49">
        <f t="shared" si="41"/>
        <v>0</v>
      </c>
    </row>
    <row r="441" spans="1:11" ht="31.5" outlineLevel="4" x14ac:dyDescent="0.25">
      <c r="A441" s="1"/>
      <c r="B441" s="1" t="s">
        <v>332</v>
      </c>
      <c r="C441" s="1" t="s">
        <v>336</v>
      </c>
      <c r="D441" s="1"/>
      <c r="E441" s="2" t="s">
        <v>337</v>
      </c>
      <c r="F441" s="3">
        <v>273</v>
      </c>
      <c r="G441" s="161">
        <v>0</v>
      </c>
      <c r="H441" s="161">
        <v>0</v>
      </c>
      <c r="I441" s="127">
        <v>0</v>
      </c>
      <c r="J441" s="162">
        <v>0</v>
      </c>
      <c r="K441" s="49">
        <f t="shared" si="41"/>
        <v>0</v>
      </c>
    </row>
    <row r="442" spans="1:11" ht="126" outlineLevel="5" x14ac:dyDescent="0.25">
      <c r="A442" s="1"/>
      <c r="B442" s="1" t="s">
        <v>332</v>
      </c>
      <c r="C442" s="1" t="s">
        <v>338</v>
      </c>
      <c r="D442" s="1"/>
      <c r="E442" s="2" t="s">
        <v>339</v>
      </c>
      <c r="F442" s="3">
        <v>273</v>
      </c>
      <c r="G442" s="161">
        <v>0</v>
      </c>
      <c r="H442" s="161">
        <v>0</v>
      </c>
      <c r="I442" s="127">
        <v>0</v>
      </c>
      <c r="J442" s="162">
        <v>0</v>
      </c>
      <c r="K442" s="49">
        <f t="shared" si="41"/>
        <v>0</v>
      </c>
    </row>
    <row r="443" spans="1:11" ht="47.25" outlineLevel="6" x14ac:dyDescent="0.2">
      <c r="A443" s="4"/>
      <c r="B443" s="4" t="s">
        <v>332</v>
      </c>
      <c r="C443" s="4" t="s">
        <v>338</v>
      </c>
      <c r="D443" s="4" t="s">
        <v>11</v>
      </c>
      <c r="E443" s="5" t="s">
        <v>12</v>
      </c>
      <c r="F443" s="6">
        <v>273</v>
      </c>
      <c r="G443" s="161">
        <v>0</v>
      </c>
      <c r="H443" s="161">
        <v>0</v>
      </c>
      <c r="I443" s="127">
        <v>0</v>
      </c>
      <c r="J443" s="162">
        <v>0</v>
      </c>
      <c r="K443" s="49">
        <f t="shared" si="41"/>
        <v>0</v>
      </c>
    </row>
    <row r="444" spans="1:11" ht="15.75" outlineLevel="6" x14ac:dyDescent="0.2">
      <c r="A444" s="4"/>
      <c r="B444" s="1" t="s">
        <v>506</v>
      </c>
      <c r="C444" s="4"/>
      <c r="D444" s="4"/>
      <c r="E444" s="7" t="s">
        <v>507</v>
      </c>
      <c r="F444" s="3">
        <f>F445+F464</f>
        <v>65977.599999999991</v>
      </c>
      <c r="G444" s="161">
        <v>0</v>
      </c>
      <c r="H444" s="161">
        <v>0</v>
      </c>
      <c r="I444" s="127">
        <v>0</v>
      </c>
      <c r="J444" s="162">
        <v>0</v>
      </c>
      <c r="K444" s="49">
        <f t="shared" si="41"/>
        <v>0</v>
      </c>
    </row>
    <row r="445" spans="1:11" ht="15.75" outlineLevel="1" x14ac:dyDescent="0.25">
      <c r="A445" s="1"/>
      <c r="B445" s="1" t="s">
        <v>340</v>
      </c>
      <c r="C445" s="1"/>
      <c r="D445" s="1"/>
      <c r="E445" s="2" t="s">
        <v>341</v>
      </c>
      <c r="F445" s="3">
        <f>F446+F460</f>
        <v>64275.799999999996</v>
      </c>
      <c r="G445" s="161">
        <v>0</v>
      </c>
      <c r="H445" s="161">
        <v>0</v>
      </c>
      <c r="I445" s="127">
        <v>0</v>
      </c>
      <c r="J445" s="162">
        <v>0</v>
      </c>
      <c r="K445" s="49">
        <f t="shared" si="41"/>
        <v>0</v>
      </c>
    </row>
    <row r="446" spans="1:11" ht="63" outlineLevel="2" x14ac:dyDescent="0.25">
      <c r="A446" s="1"/>
      <c r="B446" s="1" t="s">
        <v>340</v>
      </c>
      <c r="C446" s="1" t="s">
        <v>213</v>
      </c>
      <c r="D446" s="1"/>
      <c r="E446" s="2" t="s">
        <v>214</v>
      </c>
      <c r="F446" s="3">
        <f>F447</f>
        <v>61609.899999999994</v>
      </c>
      <c r="G446" s="161">
        <v>0</v>
      </c>
      <c r="H446" s="161">
        <v>0</v>
      </c>
      <c r="I446" s="127">
        <v>0</v>
      </c>
      <c r="J446" s="162">
        <v>0</v>
      </c>
      <c r="K446" s="49">
        <f t="shared" si="41"/>
        <v>0</v>
      </c>
    </row>
    <row r="447" spans="1:11" ht="47.25" outlineLevel="3" x14ac:dyDescent="0.25">
      <c r="A447" s="1"/>
      <c r="B447" s="1" t="s">
        <v>340</v>
      </c>
      <c r="C447" s="1" t="s">
        <v>342</v>
      </c>
      <c r="D447" s="1"/>
      <c r="E447" s="2" t="s">
        <v>343</v>
      </c>
      <c r="F447" s="3">
        <f>F448+F451+F457</f>
        <v>61609.899999999994</v>
      </c>
      <c r="G447" s="161">
        <v>0</v>
      </c>
      <c r="H447" s="161">
        <v>0</v>
      </c>
      <c r="I447" s="127">
        <v>0</v>
      </c>
      <c r="J447" s="162">
        <v>0</v>
      </c>
      <c r="K447" s="49">
        <f t="shared" si="41"/>
        <v>0</v>
      </c>
    </row>
    <row r="448" spans="1:11" ht="31.5" outlineLevel="4" x14ac:dyDescent="0.25">
      <c r="A448" s="1"/>
      <c r="B448" s="1" t="s">
        <v>340</v>
      </c>
      <c r="C448" s="1" t="s">
        <v>344</v>
      </c>
      <c r="D448" s="1"/>
      <c r="E448" s="2" t="s">
        <v>345</v>
      </c>
      <c r="F448" s="3">
        <v>1447</v>
      </c>
      <c r="G448" s="161">
        <v>0</v>
      </c>
      <c r="H448" s="161">
        <v>0</v>
      </c>
      <c r="I448" s="127">
        <v>0</v>
      </c>
      <c r="J448" s="162">
        <v>0</v>
      </c>
      <c r="K448" s="49">
        <f t="shared" si="41"/>
        <v>0</v>
      </c>
    </row>
    <row r="449" spans="1:11" ht="47.25" outlineLevel="5" x14ac:dyDescent="0.25">
      <c r="A449" s="1"/>
      <c r="B449" s="1" t="s">
        <v>340</v>
      </c>
      <c r="C449" s="1" t="s">
        <v>346</v>
      </c>
      <c r="D449" s="1"/>
      <c r="E449" s="2" t="s">
        <v>347</v>
      </c>
      <c r="F449" s="3">
        <v>1447</v>
      </c>
      <c r="G449" s="161">
        <v>0</v>
      </c>
      <c r="H449" s="161">
        <v>0</v>
      </c>
      <c r="I449" s="127">
        <v>0</v>
      </c>
      <c r="J449" s="162">
        <v>0</v>
      </c>
      <c r="K449" s="49">
        <f t="shared" si="41"/>
        <v>0</v>
      </c>
    </row>
    <row r="450" spans="1:11" ht="47.25" outlineLevel="6" x14ac:dyDescent="0.2">
      <c r="A450" s="4"/>
      <c r="B450" s="4" t="s">
        <v>340</v>
      </c>
      <c r="C450" s="4" t="s">
        <v>346</v>
      </c>
      <c r="D450" s="4" t="s">
        <v>11</v>
      </c>
      <c r="E450" s="5" t="s">
        <v>12</v>
      </c>
      <c r="F450" s="6">
        <v>1447</v>
      </c>
      <c r="G450" s="161">
        <v>0</v>
      </c>
      <c r="H450" s="161">
        <v>0</v>
      </c>
      <c r="I450" s="127">
        <v>0</v>
      </c>
      <c r="J450" s="162">
        <v>0</v>
      </c>
      <c r="K450" s="49">
        <f t="shared" si="41"/>
        <v>0</v>
      </c>
    </row>
    <row r="451" spans="1:11" ht="63" outlineLevel="4" x14ac:dyDescent="0.25">
      <c r="A451" s="1"/>
      <c r="B451" s="1" t="s">
        <v>340</v>
      </c>
      <c r="C451" s="1" t="s">
        <v>348</v>
      </c>
      <c r="D451" s="1"/>
      <c r="E451" s="2" t="s">
        <v>105</v>
      </c>
      <c r="F451" s="3">
        <f>F452</f>
        <v>45514.1</v>
      </c>
      <c r="G451" s="161">
        <v>0</v>
      </c>
      <c r="H451" s="161">
        <v>0</v>
      </c>
      <c r="I451" s="127">
        <v>0</v>
      </c>
      <c r="J451" s="162">
        <v>0</v>
      </c>
      <c r="K451" s="49">
        <f t="shared" si="41"/>
        <v>0</v>
      </c>
    </row>
    <row r="452" spans="1:11" ht="31.5" outlineLevel="5" x14ac:dyDescent="0.25">
      <c r="A452" s="1"/>
      <c r="B452" s="1" t="s">
        <v>340</v>
      </c>
      <c r="C452" s="1" t="s">
        <v>349</v>
      </c>
      <c r="D452" s="1"/>
      <c r="E452" s="2" t="s">
        <v>350</v>
      </c>
      <c r="F452" s="3">
        <f>F453+F454+F455+F456</f>
        <v>45514.1</v>
      </c>
      <c r="G452" s="161">
        <v>0</v>
      </c>
      <c r="H452" s="161">
        <v>0</v>
      </c>
      <c r="I452" s="127">
        <v>0</v>
      </c>
      <c r="J452" s="162">
        <v>0</v>
      </c>
      <c r="K452" s="49">
        <f t="shared" si="41"/>
        <v>0</v>
      </c>
    </row>
    <row r="453" spans="1:11" ht="110.25" outlineLevel="6" x14ac:dyDescent="0.2">
      <c r="A453" s="4"/>
      <c r="B453" s="4" t="s">
        <v>340</v>
      </c>
      <c r="C453" s="4" t="s">
        <v>349</v>
      </c>
      <c r="D453" s="4" t="s">
        <v>9</v>
      </c>
      <c r="E453" s="5" t="s">
        <v>10</v>
      </c>
      <c r="F453" s="6">
        <v>14206.3</v>
      </c>
      <c r="G453" s="161">
        <v>0</v>
      </c>
      <c r="H453" s="161">
        <v>0</v>
      </c>
      <c r="I453" s="127">
        <v>0</v>
      </c>
      <c r="J453" s="162">
        <v>0</v>
      </c>
      <c r="K453" s="49">
        <f t="shared" si="41"/>
        <v>0</v>
      </c>
    </row>
    <row r="454" spans="1:11" ht="47.25" outlineLevel="6" x14ac:dyDescent="0.2">
      <c r="A454" s="4"/>
      <c r="B454" s="4" t="s">
        <v>340</v>
      </c>
      <c r="C454" s="4" t="s">
        <v>349</v>
      </c>
      <c r="D454" s="4" t="s">
        <v>11</v>
      </c>
      <c r="E454" s="5" t="s">
        <v>12</v>
      </c>
      <c r="F454" s="6">
        <v>5997.8</v>
      </c>
      <c r="G454" s="161">
        <v>0</v>
      </c>
      <c r="H454" s="161">
        <v>0</v>
      </c>
      <c r="I454" s="127">
        <v>0</v>
      </c>
      <c r="J454" s="162">
        <v>0</v>
      </c>
      <c r="K454" s="49">
        <f t="shared" si="41"/>
        <v>0</v>
      </c>
    </row>
    <row r="455" spans="1:11" ht="52.5" customHeight="1" outlineLevel="6" x14ac:dyDescent="0.2">
      <c r="A455" s="4"/>
      <c r="B455" s="4" t="s">
        <v>340</v>
      </c>
      <c r="C455" s="4" t="s">
        <v>349</v>
      </c>
      <c r="D455" s="4" t="s">
        <v>80</v>
      </c>
      <c r="E455" s="5" t="s">
        <v>81</v>
      </c>
      <c r="F455" s="6">
        <v>24802.1</v>
      </c>
      <c r="G455" s="161">
        <v>0</v>
      </c>
      <c r="H455" s="161">
        <v>0</v>
      </c>
      <c r="I455" s="127">
        <v>0</v>
      </c>
      <c r="J455" s="162">
        <v>0</v>
      </c>
      <c r="K455" s="49">
        <f t="shared" si="41"/>
        <v>0</v>
      </c>
    </row>
    <row r="456" spans="1:11" ht="15.75" outlineLevel="6" x14ac:dyDescent="0.2">
      <c r="A456" s="4"/>
      <c r="B456" s="4" t="s">
        <v>340</v>
      </c>
      <c r="C456" s="4" t="s">
        <v>349</v>
      </c>
      <c r="D456" s="4" t="s">
        <v>13</v>
      </c>
      <c r="E456" s="5" t="s">
        <v>14</v>
      </c>
      <c r="F456" s="6">
        <v>507.9</v>
      </c>
      <c r="G456" s="161">
        <v>0</v>
      </c>
      <c r="H456" s="161">
        <v>0</v>
      </c>
      <c r="I456" s="127">
        <v>0</v>
      </c>
      <c r="J456" s="162">
        <v>0</v>
      </c>
      <c r="K456" s="49">
        <f t="shared" si="41"/>
        <v>0</v>
      </c>
    </row>
    <row r="457" spans="1:11" ht="94.5" outlineLevel="4" x14ac:dyDescent="0.25">
      <c r="A457" s="1"/>
      <c r="B457" s="1" t="s">
        <v>340</v>
      </c>
      <c r="C457" s="1" t="s">
        <v>351</v>
      </c>
      <c r="D457" s="1"/>
      <c r="E457" s="2" t="s">
        <v>352</v>
      </c>
      <c r="F457" s="3">
        <v>14648.8</v>
      </c>
      <c r="G457" s="161">
        <v>0</v>
      </c>
      <c r="H457" s="161">
        <v>0</v>
      </c>
      <c r="I457" s="127">
        <v>0</v>
      </c>
      <c r="J457" s="162">
        <v>0</v>
      </c>
      <c r="K457" s="49">
        <f t="shared" si="41"/>
        <v>0</v>
      </c>
    </row>
    <row r="458" spans="1:11" ht="47.25" outlineLevel="5" x14ac:dyDescent="0.25">
      <c r="A458" s="1"/>
      <c r="B458" s="1" t="s">
        <v>340</v>
      </c>
      <c r="C458" s="1" t="s">
        <v>353</v>
      </c>
      <c r="D458" s="1"/>
      <c r="E458" s="2" t="s">
        <v>268</v>
      </c>
      <c r="F458" s="3">
        <v>14648.8</v>
      </c>
      <c r="G458" s="161">
        <v>0</v>
      </c>
      <c r="H458" s="161">
        <v>0</v>
      </c>
      <c r="I458" s="127">
        <v>0</v>
      </c>
      <c r="J458" s="162">
        <v>0</v>
      </c>
      <c r="K458" s="49">
        <f t="shared" si="41"/>
        <v>0</v>
      </c>
    </row>
    <row r="459" spans="1:11" ht="47.25" outlineLevel="6" x14ac:dyDescent="0.2">
      <c r="A459" s="4"/>
      <c r="B459" s="4" t="s">
        <v>340</v>
      </c>
      <c r="C459" s="4" t="s">
        <v>353</v>
      </c>
      <c r="D459" s="4" t="s">
        <v>11</v>
      </c>
      <c r="E459" s="5" t="s">
        <v>12</v>
      </c>
      <c r="F459" s="6">
        <v>14648.8</v>
      </c>
      <c r="G459" s="161">
        <v>0</v>
      </c>
      <c r="H459" s="161">
        <v>0</v>
      </c>
      <c r="I459" s="127">
        <v>0</v>
      </c>
      <c r="J459" s="162">
        <v>0</v>
      </c>
      <c r="K459" s="49">
        <f t="shared" si="41"/>
        <v>0</v>
      </c>
    </row>
    <row r="460" spans="1:11" ht="110.25" outlineLevel="2" x14ac:dyDescent="0.25">
      <c r="A460" s="1"/>
      <c r="B460" s="1" t="s">
        <v>340</v>
      </c>
      <c r="C460" s="1" t="s">
        <v>113</v>
      </c>
      <c r="D460" s="1"/>
      <c r="E460" s="2" t="s">
        <v>114</v>
      </c>
      <c r="F460" s="3">
        <v>2665.9</v>
      </c>
      <c r="G460" s="161">
        <v>0</v>
      </c>
      <c r="H460" s="161">
        <v>0</v>
      </c>
      <c r="I460" s="127">
        <v>0</v>
      </c>
      <c r="J460" s="162">
        <v>0</v>
      </c>
      <c r="K460" s="49">
        <f t="shared" si="41"/>
        <v>0</v>
      </c>
    </row>
    <row r="461" spans="1:11" ht="95.25" customHeight="1" outlineLevel="5" x14ac:dyDescent="0.25">
      <c r="A461" s="1"/>
      <c r="B461" s="1" t="s">
        <v>340</v>
      </c>
      <c r="C461" s="1" t="s">
        <v>115</v>
      </c>
      <c r="D461" s="1"/>
      <c r="E461" s="2" t="s">
        <v>116</v>
      </c>
      <c r="F461" s="3">
        <v>2665.9</v>
      </c>
      <c r="G461" s="161">
        <v>0</v>
      </c>
      <c r="H461" s="161">
        <v>0</v>
      </c>
      <c r="I461" s="127">
        <v>0</v>
      </c>
      <c r="J461" s="162">
        <v>0</v>
      </c>
      <c r="K461" s="49">
        <f t="shared" si="41"/>
        <v>0</v>
      </c>
    </row>
    <row r="462" spans="1:11" ht="47.25" outlineLevel="6" x14ac:dyDescent="0.2">
      <c r="A462" s="4"/>
      <c r="B462" s="4" t="s">
        <v>340</v>
      </c>
      <c r="C462" s="4" t="s">
        <v>115</v>
      </c>
      <c r="D462" s="4" t="s">
        <v>11</v>
      </c>
      <c r="E462" s="5" t="s">
        <v>12</v>
      </c>
      <c r="F462" s="6"/>
      <c r="G462" s="161">
        <v>0</v>
      </c>
      <c r="H462" s="161">
        <v>0</v>
      </c>
      <c r="I462" s="127">
        <v>0</v>
      </c>
      <c r="J462" s="162">
        <v>0</v>
      </c>
      <c r="K462" s="49">
        <f t="shared" si="41"/>
        <v>0</v>
      </c>
    </row>
    <row r="463" spans="1:11" ht="51.75" customHeight="1" outlineLevel="6" x14ac:dyDescent="0.2">
      <c r="A463" s="4"/>
      <c r="B463" s="4" t="s">
        <v>340</v>
      </c>
      <c r="C463" s="4" t="s">
        <v>115</v>
      </c>
      <c r="D463" s="4" t="s">
        <v>80</v>
      </c>
      <c r="E463" s="5" t="s">
        <v>81</v>
      </c>
      <c r="F463" s="6">
        <v>2665.9</v>
      </c>
      <c r="G463" s="161">
        <v>0</v>
      </c>
      <c r="H463" s="161">
        <v>0</v>
      </c>
      <c r="I463" s="127">
        <v>0</v>
      </c>
      <c r="J463" s="162">
        <v>0</v>
      </c>
      <c r="K463" s="49">
        <f t="shared" si="41"/>
        <v>0</v>
      </c>
    </row>
    <row r="464" spans="1:11" ht="15.75" outlineLevel="1" x14ac:dyDescent="0.25">
      <c r="A464" s="1"/>
      <c r="B464" s="1" t="s">
        <v>354</v>
      </c>
      <c r="C464" s="1"/>
      <c r="D464" s="1"/>
      <c r="E464" s="2" t="s">
        <v>355</v>
      </c>
      <c r="F464" s="3">
        <v>1701.8</v>
      </c>
      <c r="G464" s="161">
        <v>0</v>
      </c>
      <c r="H464" s="161">
        <v>0</v>
      </c>
      <c r="I464" s="127">
        <v>0</v>
      </c>
      <c r="J464" s="162">
        <v>0</v>
      </c>
      <c r="K464" s="49">
        <f t="shared" si="41"/>
        <v>0</v>
      </c>
    </row>
    <row r="465" spans="1:11" ht="63" outlineLevel="2" x14ac:dyDescent="0.25">
      <c r="A465" s="1"/>
      <c r="B465" s="1" t="s">
        <v>354</v>
      </c>
      <c r="C465" s="1" t="s">
        <v>213</v>
      </c>
      <c r="D465" s="1"/>
      <c r="E465" s="2" t="s">
        <v>214</v>
      </c>
      <c r="F465" s="3">
        <v>1569.2</v>
      </c>
      <c r="G465" s="161">
        <v>0</v>
      </c>
      <c r="H465" s="161">
        <v>0</v>
      </c>
      <c r="I465" s="127">
        <v>0</v>
      </c>
      <c r="J465" s="162">
        <v>0</v>
      </c>
      <c r="K465" s="49">
        <f t="shared" ref="K465:K528" si="42">I465-H465</f>
        <v>0</v>
      </c>
    </row>
    <row r="466" spans="1:11" ht="47.25" outlineLevel="3" x14ac:dyDescent="0.25">
      <c r="A466" s="1"/>
      <c r="B466" s="1" t="s">
        <v>354</v>
      </c>
      <c r="C466" s="1" t="s">
        <v>342</v>
      </c>
      <c r="D466" s="1"/>
      <c r="E466" s="2" t="s">
        <v>343</v>
      </c>
      <c r="F466" s="3">
        <v>1569.2</v>
      </c>
      <c r="G466" s="161">
        <v>0</v>
      </c>
      <c r="H466" s="161">
        <v>0</v>
      </c>
      <c r="I466" s="127">
        <v>0</v>
      </c>
      <c r="J466" s="162">
        <v>0</v>
      </c>
      <c r="K466" s="49">
        <f t="shared" si="42"/>
        <v>0</v>
      </c>
    </row>
    <row r="467" spans="1:11" ht="63" outlineLevel="4" x14ac:dyDescent="0.25">
      <c r="A467" s="1"/>
      <c r="B467" s="1" t="s">
        <v>354</v>
      </c>
      <c r="C467" s="1" t="s">
        <v>348</v>
      </c>
      <c r="D467" s="1"/>
      <c r="E467" s="2" t="s">
        <v>105</v>
      </c>
      <c r="F467" s="3">
        <v>1569.2</v>
      </c>
      <c r="G467" s="161">
        <v>0</v>
      </c>
      <c r="H467" s="161">
        <v>0</v>
      </c>
      <c r="I467" s="127">
        <v>0</v>
      </c>
      <c r="J467" s="162">
        <v>0</v>
      </c>
      <c r="K467" s="49">
        <f t="shared" si="42"/>
        <v>0</v>
      </c>
    </row>
    <row r="468" spans="1:11" ht="31.5" outlineLevel="5" x14ac:dyDescent="0.25">
      <c r="A468" s="1"/>
      <c r="B468" s="1" t="s">
        <v>354</v>
      </c>
      <c r="C468" s="1" t="s">
        <v>349</v>
      </c>
      <c r="D468" s="1"/>
      <c r="E468" s="2" t="s">
        <v>350</v>
      </c>
      <c r="F468" s="3">
        <v>1569.2</v>
      </c>
      <c r="G468" s="161">
        <v>0</v>
      </c>
      <c r="H468" s="161">
        <v>0</v>
      </c>
      <c r="I468" s="127">
        <v>0</v>
      </c>
      <c r="J468" s="162">
        <v>0</v>
      </c>
      <c r="K468" s="49">
        <f t="shared" si="42"/>
        <v>0</v>
      </c>
    </row>
    <row r="469" spans="1:11" ht="51.75" customHeight="1" outlineLevel="6" x14ac:dyDescent="0.2">
      <c r="A469" s="4"/>
      <c r="B469" s="4" t="s">
        <v>354</v>
      </c>
      <c r="C469" s="4" t="s">
        <v>349</v>
      </c>
      <c r="D469" s="4" t="s">
        <v>80</v>
      </c>
      <c r="E469" s="5" t="s">
        <v>81</v>
      </c>
      <c r="F469" s="6">
        <v>1569.2</v>
      </c>
      <c r="G469" s="161">
        <v>0</v>
      </c>
      <c r="H469" s="161">
        <v>0</v>
      </c>
      <c r="I469" s="127">
        <v>0</v>
      </c>
      <c r="J469" s="162">
        <v>0</v>
      </c>
      <c r="K469" s="49">
        <f t="shared" si="42"/>
        <v>0</v>
      </c>
    </row>
    <row r="470" spans="1:11" ht="110.25" outlineLevel="2" x14ac:dyDescent="0.25">
      <c r="A470" s="1"/>
      <c r="B470" s="1" t="s">
        <v>354</v>
      </c>
      <c r="C470" s="1" t="s">
        <v>113</v>
      </c>
      <c r="D470" s="1"/>
      <c r="E470" s="2" t="s">
        <v>114</v>
      </c>
      <c r="F470" s="3">
        <v>132.6</v>
      </c>
      <c r="G470" s="161">
        <v>0</v>
      </c>
      <c r="H470" s="161">
        <v>0</v>
      </c>
      <c r="I470" s="127">
        <v>0</v>
      </c>
      <c r="J470" s="162">
        <v>0</v>
      </c>
      <c r="K470" s="49">
        <f t="shared" si="42"/>
        <v>0</v>
      </c>
    </row>
    <row r="471" spans="1:11" ht="93.75" customHeight="1" outlineLevel="5" x14ac:dyDescent="0.25">
      <c r="A471" s="1"/>
      <c r="B471" s="1" t="s">
        <v>354</v>
      </c>
      <c r="C471" s="1" t="s">
        <v>115</v>
      </c>
      <c r="D471" s="1"/>
      <c r="E471" s="2" t="s">
        <v>116</v>
      </c>
      <c r="F471" s="3">
        <v>132.6</v>
      </c>
      <c r="G471" s="161">
        <v>0</v>
      </c>
      <c r="H471" s="161">
        <v>0</v>
      </c>
      <c r="I471" s="127">
        <v>0</v>
      </c>
      <c r="J471" s="162">
        <v>0</v>
      </c>
      <c r="K471" s="49">
        <f t="shared" si="42"/>
        <v>0</v>
      </c>
    </row>
    <row r="472" spans="1:11" ht="55.5" customHeight="1" outlineLevel="6" x14ac:dyDescent="0.2">
      <c r="A472" s="4"/>
      <c r="B472" s="4" t="s">
        <v>354</v>
      </c>
      <c r="C472" s="4" t="s">
        <v>115</v>
      </c>
      <c r="D472" s="4" t="s">
        <v>80</v>
      </c>
      <c r="E472" s="5" t="s">
        <v>81</v>
      </c>
      <c r="F472" s="6">
        <v>132.6</v>
      </c>
      <c r="G472" s="161">
        <v>0</v>
      </c>
      <c r="H472" s="161">
        <v>0</v>
      </c>
      <c r="I472" s="127">
        <v>0</v>
      </c>
      <c r="J472" s="162">
        <v>0</v>
      </c>
      <c r="K472" s="49">
        <f t="shared" si="42"/>
        <v>0</v>
      </c>
    </row>
    <row r="473" spans="1:11" ht="22.5" customHeight="1" outlineLevel="6" x14ac:dyDescent="0.2">
      <c r="A473" s="4"/>
      <c r="B473" s="1" t="s">
        <v>508</v>
      </c>
      <c r="C473" s="1"/>
      <c r="D473" s="1"/>
      <c r="E473" s="7" t="s">
        <v>509</v>
      </c>
      <c r="F473" s="3">
        <f>F474+F480+F496</f>
        <v>15047.5</v>
      </c>
      <c r="G473" s="161">
        <v>0</v>
      </c>
      <c r="H473" s="161">
        <v>0</v>
      </c>
      <c r="I473" s="127">
        <v>0</v>
      </c>
      <c r="J473" s="162">
        <v>0</v>
      </c>
      <c r="K473" s="49">
        <f t="shared" si="42"/>
        <v>0</v>
      </c>
    </row>
    <row r="474" spans="1:11" ht="15.75" outlineLevel="1" x14ac:dyDescent="0.25">
      <c r="A474" s="1"/>
      <c r="B474" s="1" t="s">
        <v>356</v>
      </c>
      <c r="C474" s="1"/>
      <c r="D474" s="1"/>
      <c r="E474" s="2" t="s">
        <v>357</v>
      </c>
      <c r="F474" s="3">
        <v>5207.6000000000004</v>
      </c>
      <c r="G474" s="161">
        <v>0</v>
      </c>
      <c r="H474" s="161">
        <v>0</v>
      </c>
      <c r="I474" s="127">
        <v>0</v>
      </c>
      <c r="J474" s="162">
        <v>0</v>
      </c>
      <c r="K474" s="49">
        <f t="shared" si="42"/>
        <v>0</v>
      </c>
    </row>
    <row r="475" spans="1:11" ht="63" outlineLevel="2" x14ac:dyDescent="0.25">
      <c r="A475" s="1"/>
      <c r="B475" s="1" t="s">
        <v>356</v>
      </c>
      <c r="C475" s="1" t="s">
        <v>37</v>
      </c>
      <c r="D475" s="1"/>
      <c r="E475" s="2" t="s">
        <v>38</v>
      </c>
      <c r="F475" s="3">
        <v>5207.6000000000004</v>
      </c>
      <c r="G475" s="161">
        <v>0</v>
      </c>
      <c r="H475" s="161">
        <v>0</v>
      </c>
      <c r="I475" s="127">
        <v>0</v>
      </c>
      <c r="J475" s="162">
        <v>0</v>
      </c>
      <c r="K475" s="49">
        <f t="shared" si="42"/>
        <v>0</v>
      </c>
    </row>
    <row r="476" spans="1:11" ht="78.75" outlineLevel="3" x14ac:dyDescent="0.25">
      <c r="A476" s="1"/>
      <c r="B476" s="1" t="s">
        <v>356</v>
      </c>
      <c r="C476" s="1" t="s">
        <v>74</v>
      </c>
      <c r="D476" s="1"/>
      <c r="E476" s="2" t="s">
        <v>75</v>
      </c>
      <c r="F476" s="3">
        <v>5207.6000000000004</v>
      </c>
      <c r="G476" s="161">
        <v>0</v>
      </c>
      <c r="H476" s="161">
        <v>0</v>
      </c>
      <c r="I476" s="127">
        <v>0</v>
      </c>
      <c r="J476" s="162">
        <v>0</v>
      </c>
      <c r="K476" s="49">
        <f t="shared" si="42"/>
        <v>0</v>
      </c>
    </row>
    <row r="477" spans="1:11" ht="78.75" outlineLevel="4" x14ac:dyDescent="0.25">
      <c r="A477" s="1"/>
      <c r="B477" s="1" t="s">
        <v>356</v>
      </c>
      <c r="C477" s="1" t="s">
        <v>358</v>
      </c>
      <c r="D477" s="1"/>
      <c r="E477" s="2" t="s">
        <v>359</v>
      </c>
      <c r="F477" s="3">
        <v>5207.6000000000004</v>
      </c>
      <c r="G477" s="161">
        <v>0</v>
      </c>
      <c r="H477" s="161">
        <v>0</v>
      </c>
      <c r="I477" s="127">
        <v>0</v>
      </c>
      <c r="J477" s="162">
        <v>0</v>
      </c>
      <c r="K477" s="49">
        <f t="shared" si="42"/>
        <v>0</v>
      </c>
    </row>
    <row r="478" spans="1:11" ht="94.5" outlineLevel="5" x14ac:dyDescent="0.25">
      <c r="A478" s="1"/>
      <c r="B478" s="1" t="s">
        <v>356</v>
      </c>
      <c r="C478" s="1" t="s">
        <v>360</v>
      </c>
      <c r="D478" s="1"/>
      <c r="E478" s="2" t="s">
        <v>361</v>
      </c>
      <c r="F478" s="3">
        <v>5207.6000000000004</v>
      </c>
      <c r="G478" s="161">
        <v>0</v>
      </c>
      <c r="H478" s="161">
        <v>0</v>
      </c>
      <c r="I478" s="127">
        <v>0</v>
      </c>
      <c r="J478" s="162">
        <v>0</v>
      </c>
      <c r="K478" s="49">
        <f t="shared" si="42"/>
        <v>0</v>
      </c>
    </row>
    <row r="479" spans="1:11" ht="31.5" outlineLevel="6" x14ac:dyDescent="0.2">
      <c r="A479" s="4"/>
      <c r="B479" s="4" t="s">
        <v>356</v>
      </c>
      <c r="C479" s="4" t="s">
        <v>360</v>
      </c>
      <c r="D479" s="4" t="s">
        <v>362</v>
      </c>
      <c r="E479" s="5" t="s">
        <v>363</v>
      </c>
      <c r="F479" s="6">
        <v>5207.6000000000004</v>
      </c>
      <c r="G479" s="161">
        <v>0</v>
      </c>
      <c r="H479" s="161">
        <v>0</v>
      </c>
      <c r="I479" s="127">
        <v>0</v>
      </c>
      <c r="J479" s="162">
        <v>0</v>
      </c>
      <c r="K479" s="49">
        <f t="shared" si="42"/>
        <v>0</v>
      </c>
    </row>
    <row r="480" spans="1:11" ht="21" customHeight="1" outlineLevel="1" x14ac:dyDescent="0.25">
      <c r="A480" s="1"/>
      <c r="B480" s="1" t="s">
        <v>364</v>
      </c>
      <c r="C480" s="1"/>
      <c r="D480" s="1"/>
      <c r="E480" s="2" t="s">
        <v>365</v>
      </c>
      <c r="F480" s="3">
        <v>2274.4</v>
      </c>
      <c r="G480" s="161">
        <v>0</v>
      </c>
      <c r="H480" s="161">
        <v>0</v>
      </c>
      <c r="I480" s="127">
        <v>0</v>
      </c>
      <c r="J480" s="162">
        <v>0</v>
      </c>
      <c r="K480" s="49">
        <f t="shared" si="42"/>
        <v>0</v>
      </c>
    </row>
    <row r="481" spans="1:11" ht="63" outlineLevel="2" x14ac:dyDescent="0.25">
      <c r="A481" s="1"/>
      <c r="B481" s="1" t="s">
        <v>364</v>
      </c>
      <c r="C481" s="1" t="s">
        <v>37</v>
      </c>
      <c r="D481" s="1"/>
      <c r="E481" s="2" t="s">
        <v>38</v>
      </c>
      <c r="F481" s="3">
        <v>2274.4</v>
      </c>
      <c r="G481" s="161">
        <v>0</v>
      </c>
      <c r="H481" s="161">
        <v>0</v>
      </c>
      <c r="I481" s="127">
        <v>0</v>
      </c>
      <c r="J481" s="162">
        <v>0</v>
      </c>
      <c r="K481" s="49">
        <f t="shared" si="42"/>
        <v>0</v>
      </c>
    </row>
    <row r="482" spans="1:11" ht="78.75" outlineLevel="3" x14ac:dyDescent="0.25">
      <c r="A482" s="1"/>
      <c r="B482" s="1" t="s">
        <v>364</v>
      </c>
      <c r="C482" s="1" t="s">
        <v>74</v>
      </c>
      <c r="D482" s="1"/>
      <c r="E482" s="2" t="s">
        <v>75</v>
      </c>
      <c r="F482" s="3">
        <v>353.1</v>
      </c>
      <c r="G482" s="161">
        <v>0</v>
      </c>
      <c r="H482" s="161">
        <v>0</v>
      </c>
      <c r="I482" s="127">
        <v>0</v>
      </c>
      <c r="J482" s="162">
        <v>0</v>
      </c>
      <c r="K482" s="49">
        <f t="shared" si="42"/>
        <v>0</v>
      </c>
    </row>
    <row r="483" spans="1:11" ht="78.75" outlineLevel="4" x14ac:dyDescent="0.25">
      <c r="A483" s="1"/>
      <c r="B483" s="1" t="s">
        <v>364</v>
      </c>
      <c r="C483" s="1" t="s">
        <v>358</v>
      </c>
      <c r="D483" s="1"/>
      <c r="E483" s="2" t="s">
        <v>359</v>
      </c>
      <c r="F483" s="3">
        <v>353.1</v>
      </c>
      <c r="G483" s="161">
        <v>0</v>
      </c>
      <c r="H483" s="161">
        <v>0</v>
      </c>
      <c r="I483" s="127">
        <v>0</v>
      </c>
      <c r="J483" s="162">
        <v>0</v>
      </c>
      <c r="K483" s="49">
        <f t="shared" si="42"/>
        <v>0</v>
      </c>
    </row>
    <row r="484" spans="1:11" ht="94.5" outlineLevel="5" x14ac:dyDescent="0.25">
      <c r="A484" s="1"/>
      <c r="B484" s="1" t="s">
        <v>364</v>
      </c>
      <c r="C484" s="1" t="s">
        <v>366</v>
      </c>
      <c r="D484" s="1"/>
      <c r="E484" s="2" t="s">
        <v>367</v>
      </c>
      <c r="F484" s="3"/>
      <c r="G484" s="161">
        <v>0</v>
      </c>
      <c r="H484" s="161">
        <v>0</v>
      </c>
      <c r="I484" s="127">
        <v>0</v>
      </c>
      <c r="J484" s="162">
        <v>0</v>
      </c>
      <c r="K484" s="49">
        <f t="shared" si="42"/>
        <v>0</v>
      </c>
    </row>
    <row r="485" spans="1:11" ht="31.5" outlineLevel="6" x14ac:dyDescent="0.2">
      <c r="A485" s="4"/>
      <c r="B485" s="4" t="s">
        <v>364</v>
      </c>
      <c r="C485" s="4" t="s">
        <v>366</v>
      </c>
      <c r="D485" s="4" t="s">
        <v>362</v>
      </c>
      <c r="E485" s="5" t="s">
        <v>363</v>
      </c>
      <c r="F485" s="6"/>
      <c r="G485" s="161">
        <v>0</v>
      </c>
      <c r="H485" s="161">
        <v>0</v>
      </c>
      <c r="I485" s="127">
        <v>0</v>
      </c>
      <c r="J485" s="162">
        <v>0</v>
      </c>
      <c r="K485" s="49">
        <f t="shared" si="42"/>
        <v>0</v>
      </c>
    </row>
    <row r="486" spans="1:11" ht="78.75" outlineLevel="5" x14ac:dyDescent="0.25">
      <c r="A486" s="1"/>
      <c r="B486" s="1" t="s">
        <v>364</v>
      </c>
      <c r="C486" s="1" t="s">
        <v>368</v>
      </c>
      <c r="D486" s="1"/>
      <c r="E486" s="2" t="s">
        <v>369</v>
      </c>
      <c r="F486" s="3">
        <v>353.1</v>
      </c>
      <c r="G486" s="161">
        <v>0</v>
      </c>
      <c r="H486" s="161">
        <v>0</v>
      </c>
      <c r="I486" s="127">
        <v>0</v>
      </c>
      <c r="J486" s="162">
        <v>0</v>
      </c>
      <c r="K486" s="49">
        <f t="shared" si="42"/>
        <v>0</v>
      </c>
    </row>
    <row r="487" spans="1:11" ht="47.25" outlineLevel="6" x14ac:dyDescent="0.2">
      <c r="A487" s="4"/>
      <c r="B487" s="4" t="s">
        <v>364</v>
      </c>
      <c r="C487" s="4" t="s">
        <v>368</v>
      </c>
      <c r="D487" s="4" t="s">
        <v>11</v>
      </c>
      <c r="E487" s="5" t="s">
        <v>12</v>
      </c>
      <c r="F487" s="6">
        <v>353.1</v>
      </c>
      <c r="G487" s="161">
        <v>0</v>
      </c>
      <c r="H487" s="161">
        <v>0</v>
      </c>
      <c r="I487" s="127">
        <v>0</v>
      </c>
      <c r="J487" s="162">
        <v>0</v>
      </c>
      <c r="K487" s="49">
        <f t="shared" si="42"/>
        <v>0</v>
      </c>
    </row>
    <row r="488" spans="1:11" ht="63" outlineLevel="3" x14ac:dyDescent="0.25">
      <c r="A488" s="1"/>
      <c r="B488" s="1" t="s">
        <v>364</v>
      </c>
      <c r="C488" s="1" t="s">
        <v>370</v>
      </c>
      <c r="D488" s="1"/>
      <c r="E488" s="2" t="s">
        <v>371</v>
      </c>
      <c r="F488" s="3">
        <v>982.8</v>
      </c>
      <c r="G488" s="161">
        <v>0</v>
      </c>
      <c r="H488" s="161">
        <v>0</v>
      </c>
      <c r="I488" s="127">
        <v>0</v>
      </c>
      <c r="J488" s="162">
        <v>0</v>
      </c>
      <c r="K488" s="49">
        <f t="shared" si="42"/>
        <v>0</v>
      </c>
    </row>
    <row r="489" spans="1:11" ht="97.5" customHeight="1" outlineLevel="4" x14ac:dyDescent="0.25">
      <c r="A489" s="1"/>
      <c r="B489" s="1" t="s">
        <v>364</v>
      </c>
      <c r="C489" s="1" t="s">
        <v>372</v>
      </c>
      <c r="D489" s="1"/>
      <c r="E489" s="2" t="s">
        <v>373</v>
      </c>
      <c r="F489" s="3">
        <v>982.8</v>
      </c>
      <c r="G489" s="161">
        <v>0</v>
      </c>
      <c r="H489" s="161">
        <v>0</v>
      </c>
      <c r="I489" s="127">
        <v>0</v>
      </c>
      <c r="J489" s="162">
        <v>0</v>
      </c>
      <c r="K489" s="49">
        <f t="shared" si="42"/>
        <v>0</v>
      </c>
    </row>
    <row r="490" spans="1:11" ht="126" outlineLevel="5" x14ac:dyDescent="0.25">
      <c r="A490" s="1"/>
      <c r="B490" s="1" t="s">
        <v>364</v>
      </c>
      <c r="C490" s="1" t="s">
        <v>374</v>
      </c>
      <c r="D490" s="1"/>
      <c r="E490" s="2" t="s">
        <v>375</v>
      </c>
      <c r="F490" s="3">
        <v>982.8</v>
      </c>
      <c r="G490" s="161">
        <v>0</v>
      </c>
      <c r="H490" s="161">
        <v>0</v>
      </c>
      <c r="I490" s="127">
        <v>0</v>
      </c>
      <c r="J490" s="162">
        <v>0</v>
      </c>
      <c r="K490" s="49">
        <f t="shared" si="42"/>
        <v>0</v>
      </c>
    </row>
    <row r="491" spans="1:11" ht="31.5" outlineLevel="6" x14ac:dyDescent="0.2">
      <c r="A491" s="4"/>
      <c r="B491" s="4" t="s">
        <v>364</v>
      </c>
      <c r="C491" s="4" t="s">
        <v>374</v>
      </c>
      <c r="D491" s="4" t="s">
        <v>362</v>
      </c>
      <c r="E491" s="5" t="s">
        <v>363</v>
      </c>
      <c r="F491" s="6">
        <v>982.8</v>
      </c>
      <c r="G491" s="161">
        <v>0</v>
      </c>
      <c r="H491" s="161">
        <v>0</v>
      </c>
      <c r="I491" s="127">
        <v>0</v>
      </c>
      <c r="J491" s="162">
        <v>0</v>
      </c>
      <c r="K491" s="49">
        <f t="shared" si="42"/>
        <v>0</v>
      </c>
    </row>
    <row r="492" spans="1:11" ht="78.75" outlineLevel="3" x14ac:dyDescent="0.25">
      <c r="A492" s="1"/>
      <c r="B492" s="1" t="s">
        <v>364</v>
      </c>
      <c r="C492" s="1" t="s">
        <v>376</v>
      </c>
      <c r="D492" s="1"/>
      <c r="E492" s="2" t="s">
        <v>377</v>
      </c>
      <c r="F492" s="3">
        <v>938.5</v>
      </c>
      <c r="G492" s="161">
        <v>0</v>
      </c>
      <c r="H492" s="161">
        <v>0</v>
      </c>
      <c r="I492" s="127">
        <v>0</v>
      </c>
      <c r="J492" s="162">
        <v>0</v>
      </c>
      <c r="K492" s="49">
        <f t="shared" si="42"/>
        <v>0</v>
      </c>
    </row>
    <row r="493" spans="1:11" ht="110.25" outlineLevel="4" x14ac:dyDescent="0.25">
      <c r="A493" s="1"/>
      <c r="B493" s="1" t="s">
        <v>364</v>
      </c>
      <c r="C493" s="1" t="s">
        <v>378</v>
      </c>
      <c r="D493" s="1"/>
      <c r="E493" s="2" t="s">
        <v>379</v>
      </c>
      <c r="F493" s="3">
        <v>938.5</v>
      </c>
      <c r="G493" s="161">
        <v>0</v>
      </c>
      <c r="H493" s="161">
        <v>0</v>
      </c>
      <c r="I493" s="127">
        <v>0</v>
      </c>
      <c r="J493" s="162">
        <v>0</v>
      </c>
      <c r="K493" s="49">
        <f t="shared" si="42"/>
        <v>0</v>
      </c>
    </row>
    <row r="494" spans="1:11" ht="94.5" outlineLevel="5" x14ac:dyDescent="0.25">
      <c r="A494" s="1"/>
      <c r="B494" s="1" t="s">
        <v>364</v>
      </c>
      <c r="C494" s="1" t="s">
        <v>380</v>
      </c>
      <c r="D494" s="1"/>
      <c r="E494" s="2" t="s">
        <v>517</v>
      </c>
      <c r="F494" s="3">
        <v>938.5</v>
      </c>
      <c r="G494" s="161">
        <v>0</v>
      </c>
      <c r="H494" s="161">
        <v>0</v>
      </c>
      <c r="I494" s="127">
        <v>0</v>
      </c>
      <c r="J494" s="162">
        <v>0</v>
      </c>
      <c r="K494" s="49">
        <f t="shared" si="42"/>
        <v>0</v>
      </c>
    </row>
    <row r="495" spans="1:11" ht="31.5" outlineLevel="6" x14ac:dyDescent="0.2">
      <c r="A495" s="4"/>
      <c r="B495" s="4" t="s">
        <v>364</v>
      </c>
      <c r="C495" s="4" t="s">
        <v>380</v>
      </c>
      <c r="D495" s="4" t="s">
        <v>362</v>
      </c>
      <c r="E495" s="5" t="s">
        <v>363</v>
      </c>
      <c r="F495" s="6">
        <v>938.5</v>
      </c>
      <c r="G495" s="161">
        <v>0</v>
      </c>
      <c r="H495" s="161">
        <v>0</v>
      </c>
      <c r="I495" s="127">
        <v>0</v>
      </c>
      <c r="J495" s="162">
        <v>0</v>
      </c>
      <c r="K495" s="49">
        <f t="shared" si="42"/>
        <v>0</v>
      </c>
    </row>
    <row r="496" spans="1:11" ht="15.75" outlineLevel="1" x14ac:dyDescent="0.25">
      <c r="A496" s="1"/>
      <c r="B496" s="1" t="s">
        <v>381</v>
      </c>
      <c r="C496" s="1"/>
      <c r="D496" s="1"/>
      <c r="E496" s="2" t="s">
        <v>382</v>
      </c>
      <c r="F496" s="3">
        <v>7565.5</v>
      </c>
      <c r="G496" s="161">
        <v>0</v>
      </c>
      <c r="H496" s="161">
        <v>0</v>
      </c>
      <c r="I496" s="127">
        <v>0</v>
      </c>
      <c r="J496" s="162">
        <v>0</v>
      </c>
      <c r="K496" s="49">
        <f t="shared" si="42"/>
        <v>0</v>
      </c>
    </row>
    <row r="497" spans="1:11" ht="63" outlineLevel="2" x14ac:dyDescent="0.25">
      <c r="A497" s="1"/>
      <c r="B497" s="1" t="s">
        <v>381</v>
      </c>
      <c r="C497" s="1" t="s">
        <v>37</v>
      </c>
      <c r="D497" s="1"/>
      <c r="E497" s="2" t="s">
        <v>38</v>
      </c>
      <c r="F497" s="3">
        <v>7565.5</v>
      </c>
      <c r="G497" s="161">
        <v>0</v>
      </c>
      <c r="H497" s="161">
        <v>0</v>
      </c>
      <c r="I497" s="127">
        <v>0</v>
      </c>
      <c r="J497" s="162">
        <v>0</v>
      </c>
      <c r="K497" s="49">
        <f t="shared" si="42"/>
        <v>0</v>
      </c>
    </row>
    <row r="498" spans="1:11" ht="108" customHeight="1" outlineLevel="3" x14ac:dyDescent="0.25">
      <c r="A498" s="1"/>
      <c r="B498" s="1" t="s">
        <v>381</v>
      </c>
      <c r="C498" s="1" t="s">
        <v>39</v>
      </c>
      <c r="D498" s="1"/>
      <c r="E498" s="2" t="s">
        <v>40</v>
      </c>
      <c r="F498" s="3">
        <v>7565.5</v>
      </c>
      <c r="G498" s="161">
        <v>0</v>
      </c>
      <c r="H498" s="161">
        <v>0</v>
      </c>
      <c r="I498" s="127">
        <v>0</v>
      </c>
      <c r="J498" s="162">
        <v>0</v>
      </c>
      <c r="K498" s="49">
        <f t="shared" si="42"/>
        <v>0</v>
      </c>
    </row>
    <row r="499" spans="1:11" ht="47.25" outlineLevel="4" x14ac:dyDescent="0.25">
      <c r="A499" s="1"/>
      <c r="B499" s="1" t="s">
        <v>381</v>
      </c>
      <c r="C499" s="1" t="s">
        <v>41</v>
      </c>
      <c r="D499" s="1"/>
      <c r="E499" s="2" t="s">
        <v>42</v>
      </c>
      <c r="F499" s="3">
        <v>7565.5</v>
      </c>
      <c r="G499" s="161">
        <v>0</v>
      </c>
      <c r="H499" s="161">
        <v>0</v>
      </c>
      <c r="I499" s="127">
        <v>0</v>
      </c>
      <c r="J499" s="162">
        <v>0</v>
      </c>
      <c r="K499" s="49">
        <f t="shared" si="42"/>
        <v>0</v>
      </c>
    </row>
    <row r="500" spans="1:11" ht="174.75" customHeight="1" outlineLevel="5" x14ac:dyDescent="0.25">
      <c r="A500" s="1"/>
      <c r="B500" s="1" t="s">
        <v>381</v>
      </c>
      <c r="C500" s="1" t="s">
        <v>383</v>
      </c>
      <c r="D500" s="1"/>
      <c r="E500" s="8" t="s">
        <v>384</v>
      </c>
      <c r="F500" s="3">
        <v>7565.5</v>
      </c>
      <c r="G500" s="161">
        <v>0</v>
      </c>
      <c r="H500" s="161">
        <v>0</v>
      </c>
      <c r="I500" s="127">
        <v>0</v>
      </c>
      <c r="J500" s="162">
        <v>0</v>
      </c>
      <c r="K500" s="49">
        <f t="shared" si="42"/>
        <v>0</v>
      </c>
    </row>
    <row r="501" spans="1:11" ht="47.25" outlineLevel="6" x14ac:dyDescent="0.2">
      <c r="A501" s="4"/>
      <c r="B501" s="4" t="s">
        <v>381</v>
      </c>
      <c r="C501" s="4" t="s">
        <v>383</v>
      </c>
      <c r="D501" s="4" t="s">
        <v>241</v>
      </c>
      <c r="E501" s="5" t="s">
        <v>242</v>
      </c>
      <c r="F501" s="6">
        <v>7565.5</v>
      </c>
      <c r="G501" s="161">
        <v>0</v>
      </c>
      <c r="H501" s="161">
        <v>0</v>
      </c>
      <c r="I501" s="127">
        <v>0</v>
      </c>
      <c r="J501" s="162">
        <v>0</v>
      </c>
      <c r="K501" s="49">
        <f t="shared" si="42"/>
        <v>0</v>
      </c>
    </row>
    <row r="502" spans="1:11" ht="31.5" outlineLevel="6" x14ac:dyDescent="0.2">
      <c r="A502" s="4"/>
      <c r="B502" s="1" t="s">
        <v>510</v>
      </c>
      <c r="C502" s="1"/>
      <c r="D502" s="1"/>
      <c r="E502" s="7" t="s">
        <v>511</v>
      </c>
      <c r="F502" s="3">
        <f>F503+F515</f>
        <v>34969.9</v>
      </c>
      <c r="G502" s="161">
        <v>0</v>
      </c>
      <c r="H502" s="161">
        <v>0</v>
      </c>
      <c r="I502" s="127">
        <v>0</v>
      </c>
      <c r="J502" s="162">
        <v>0</v>
      </c>
      <c r="K502" s="49">
        <f t="shared" si="42"/>
        <v>0</v>
      </c>
    </row>
    <row r="503" spans="1:11" ht="15.75" outlineLevel="1" x14ac:dyDescent="0.25">
      <c r="A503" s="1"/>
      <c r="B503" s="1" t="s">
        <v>385</v>
      </c>
      <c r="C503" s="1"/>
      <c r="D503" s="1"/>
      <c r="E503" s="2" t="s">
        <v>386</v>
      </c>
      <c r="F503" s="3">
        <v>33990.400000000001</v>
      </c>
      <c r="G503" s="161">
        <v>0</v>
      </c>
      <c r="H503" s="161">
        <v>0</v>
      </c>
      <c r="I503" s="127">
        <v>0</v>
      </c>
      <c r="J503" s="162">
        <v>0</v>
      </c>
      <c r="K503" s="49">
        <f t="shared" si="42"/>
        <v>0</v>
      </c>
    </row>
    <row r="504" spans="1:11" ht="63" outlineLevel="2" x14ac:dyDescent="0.25">
      <c r="A504" s="1"/>
      <c r="B504" s="1" t="s">
        <v>385</v>
      </c>
      <c r="C504" s="1" t="s">
        <v>213</v>
      </c>
      <c r="D504" s="1"/>
      <c r="E504" s="2" t="s">
        <v>214</v>
      </c>
      <c r="F504" s="3">
        <v>33990.400000000001</v>
      </c>
      <c r="G504" s="161">
        <v>0</v>
      </c>
      <c r="H504" s="161">
        <v>0</v>
      </c>
      <c r="I504" s="127">
        <v>0</v>
      </c>
      <c r="J504" s="162">
        <v>0</v>
      </c>
      <c r="K504" s="49">
        <f t="shared" si="42"/>
        <v>0</v>
      </c>
    </row>
    <row r="505" spans="1:11" ht="63" outlineLevel="3" x14ac:dyDescent="0.25">
      <c r="A505" s="1"/>
      <c r="B505" s="1" t="s">
        <v>385</v>
      </c>
      <c r="C505" s="1" t="s">
        <v>387</v>
      </c>
      <c r="D505" s="1"/>
      <c r="E505" s="2" t="s">
        <v>388</v>
      </c>
      <c r="F505" s="3">
        <v>33990.400000000001</v>
      </c>
      <c r="G505" s="161">
        <v>0</v>
      </c>
      <c r="H505" s="161">
        <v>0</v>
      </c>
      <c r="I505" s="127">
        <v>0</v>
      </c>
      <c r="J505" s="162">
        <v>0</v>
      </c>
      <c r="K505" s="49">
        <f t="shared" si="42"/>
        <v>0</v>
      </c>
    </row>
    <row r="506" spans="1:11" ht="63" outlineLevel="4" x14ac:dyDescent="0.25">
      <c r="A506" s="1"/>
      <c r="B506" s="1" t="s">
        <v>385</v>
      </c>
      <c r="C506" s="1" t="s">
        <v>389</v>
      </c>
      <c r="D506" s="1"/>
      <c r="E506" s="2" t="s">
        <v>105</v>
      </c>
      <c r="F506" s="3">
        <v>33749</v>
      </c>
      <c r="G506" s="161">
        <v>0</v>
      </c>
      <c r="H506" s="161">
        <v>0</v>
      </c>
      <c r="I506" s="127">
        <v>0</v>
      </c>
      <c r="J506" s="162">
        <v>0</v>
      </c>
      <c r="K506" s="49">
        <f t="shared" si="42"/>
        <v>0</v>
      </c>
    </row>
    <row r="507" spans="1:11" ht="31.5" outlineLevel="5" x14ac:dyDescent="0.25">
      <c r="A507" s="1"/>
      <c r="B507" s="1" t="s">
        <v>385</v>
      </c>
      <c r="C507" s="1" t="s">
        <v>390</v>
      </c>
      <c r="D507" s="1"/>
      <c r="E507" s="2" t="s">
        <v>391</v>
      </c>
      <c r="F507" s="3">
        <v>33749</v>
      </c>
      <c r="G507" s="161">
        <v>0</v>
      </c>
      <c r="H507" s="161">
        <v>0</v>
      </c>
      <c r="I507" s="127">
        <v>0</v>
      </c>
      <c r="J507" s="162">
        <v>0</v>
      </c>
      <c r="K507" s="49">
        <f t="shared" si="42"/>
        <v>0</v>
      </c>
    </row>
    <row r="508" spans="1:11" ht="110.25" outlineLevel="6" x14ac:dyDescent="0.2">
      <c r="A508" s="4"/>
      <c r="B508" s="4" t="s">
        <v>385</v>
      </c>
      <c r="C508" s="4" t="s">
        <v>390</v>
      </c>
      <c r="D508" s="4" t="s">
        <v>9</v>
      </c>
      <c r="E508" s="5" t="s">
        <v>10</v>
      </c>
      <c r="F508" s="6">
        <v>8499.9</v>
      </c>
      <c r="G508" s="161">
        <v>0</v>
      </c>
      <c r="H508" s="161">
        <v>0</v>
      </c>
      <c r="I508" s="127">
        <v>0</v>
      </c>
      <c r="J508" s="162">
        <v>0</v>
      </c>
      <c r="K508" s="49">
        <f t="shared" si="42"/>
        <v>0</v>
      </c>
    </row>
    <row r="509" spans="1:11" ht="47.25" outlineLevel="6" x14ac:dyDescent="0.2">
      <c r="A509" s="4"/>
      <c r="B509" s="4" t="s">
        <v>385</v>
      </c>
      <c r="C509" s="4" t="s">
        <v>390</v>
      </c>
      <c r="D509" s="4" t="s">
        <v>11</v>
      </c>
      <c r="E509" s="5" t="s">
        <v>12</v>
      </c>
      <c r="F509" s="6">
        <v>6121.1</v>
      </c>
      <c r="G509" s="161">
        <v>0</v>
      </c>
      <c r="H509" s="161">
        <v>0</v>
      </c>
      <c r="I509" s="127">
        <v>0</v>
      </c>
      <c r="J509" s="162">
        <v>0</v>
      </c>
      <c r="K509" s="49">
        <f t="shared" si="42"/>
        <v>0</v>
      </c>
    </row>
    <row r="510" spans="1:11" ht="53.25" customHeight="1" outlineLevel="6" x14ac:dyDescent="0.2">
      <c r="A510" s="4"/>
      <c r="B510" s="4" t="s">
        <v>385</v>
      </c>
      <c r="C510" s="4" t="s">
        <v>390</v>
      </c>
      <c r="D510" s="4" t="s">
        <v>80</v>
      </c>
      <c r="E510" s="5" t="s">
        <v>81</v>
      </c>
      <c r="F510" s="6">
        <v>18765.8</v>
      </c>
      <c r="G510" s="161">
        <v>0</v>
      </c>
      <c r="H510" s="161">
        <v>0</v>
      </c>
      <c r="I510" s="127">
        <v>0</v>
      </c>
      <c r="J510" s="162">
        <v>0</v>
      </c>
      <c r="K510" s="49">
        <f t="shared" si="42"/>
        <v>0</v>
      </c>
    </row>
    <row r="511" spans="1:11" ht="15.75" outlineLevel="6" x14ac:dyDescent="0.2">
      <c r="A511" s="4"/>
      <c r="B511" s="4" t="s">
        <v>385</v>
      </c>
      <c r="C511" s="4" t="s">
        <v>390</v>
      </c>
      <c r="D511" s="4" t="s">
        <v>13</v>
      </c>
      <c r="E511" s="5" t="s">
        <v>14</v>
      </c>
      <c r="F511" s="6">
        <v>362.2</v>
      </c>
      <c r="G511" s="161">
        <v>0</v>
      </c>
      <c r="H511" s="161">
        <v>0</v>
      </c>
      <c r="I511" s="127">
        <v>0</v>
      </c>
      <c r="J511" s="162">
        <v>0</v>
      </c>
      <c r="K511" s="49">
        <f t="shared" si="42"/>
        <v>0</v>
      </c>
    </row>
    <row r="512" spans="1:11" ht="47.25" outlineLevel="4" x14ac:dyDescent="0.25">
      <c r="A512" s="1"/>
      <c r="B512" s="1" t="s">
        <v>385</v>
      </c>
      <c r="C512" s="1" t="s">
        <v>392</v>
      </c>
      <c r="D512" s="1"/>
      <c r="E512" s="2" t="s">
        <v>393</v>
      </c>
      <c r="F512" s="3">
        <v>241.4</v>
      </c>
      <c r="G512" s="161">
        <v>0</v>
      </c>
      <c r="H512" s="161">
        <v>0</v>
      </c>
      <c r="I512" s="127">
        <v>0</v>
      </c>
      <c r="J512" s="162">
        <v>0</v>
      </c>
      <c r="K512" s="49">
        <f t="shared" si="42"/>
        <v>0</v>
      </c>
    </row>
    <row r="513" spans="1:11" ht="78.75" outlineLevel="5" x14ac:dyDescent="0.25">
      <c r="A513" s="1"/>
      <c r="B513" s="1" t="s">
        <v>385</v>
      </c>
      <c r="C513" s="1" t="s">
        <v>394</v>
      </c>
      <c r="D513" s="1"/>
      <c r="E513" s="2" t="s">
        <v>395</v>
      </c>
      <c r="F513" s="3">
        <v>241.4</v>
      </c>
      <c r="G513" s="161">
        <v>0</v>
      </c>
      <c r="H513" s="161">
        <v>0</v>
      </c>
      <c r="I513" s="127">
        <v>0</v>
      </c>
      <c r="J513" s="162">
        <v>0</v>
      </c>
      <c r="K513" s="49">
        <f t="shared" si="42"/>
        <v>0</v>
      </c>
    </row>
    <row r="514" spans="1:11" ht="47.25" outlineLevel="6" x14ac:dyDescent="0.2">
      <c r="A514" s="4"/>
      <c r="B514" s="4" t="s">
        <v>385</v>
      </c>
      <c r="C514" s="4" t="s">
        <v>394</v>
      </c>
      <c r="D514" s="4" t="s">
        <v>11</v>
      </c>
      <c r="E514" s="5" t="s">
        <v>12</v>
      </c>
      <c r="F514" s="6">
        <v>241.4</v>
      </c>
      <c r="G514" s="161">
        <v>0</v>
      </c>
      <c r="H514" s="161">
        <v>0</v>
      </c>
      <c r="I514" s="127">
        <v>0</v>
      </c>
      <c r="J514" s="162">
        <v>0</v>
      </c>
      <c r="K514" s="49">
        <f t="shared" si="42"/>
        <v>0</v>
      </c>
    </row>
    <row r="515" spans="1:11" ht="15.75" outlineLevel="1" x14ac:dyDescent="0.25">
      <c r="A515" s="1"/>
      <c r="B515" s="1" t="s">
        <v>396</v>
      </c>
      <c r="C515" s="1"/>
      <c r="D515" s="1"/>
      <c r="E515" s="2" t="s">
        <v>397</v>
      </c>
      <c r="F515" s="3">
        <v>979.5</v>
      </c>
      <c r="G515" s="161">
        <v>0</v>
      </c>
      <c r="H515" s="161">
        <v>0</v>
      </c>
      <c r="I515" s="127">
        <v>0</v>
      </c>
      <c r="J515" s="162">
        <v>0</v>
      </c>
      <c r="K515" s="49">
        <f t="shared" si="42"/>
        <v>0</v>
      </c>
    </row>
    <row r="516" spans="1:11" ht="63" outlineLevel="2" x14ac:dyDescent="0.25">
      <c r="A516" s="1"/>
      <c r="B516" s="1" t="s">
        <v>396</v>
      </c>
      <c r="C516" s="1" t="s">
        <v>213</v>
      </c>
      <c r="D516" s="1"/>
      <c r="E516" s="2" t="s">
        <v>214</v>
      </c>
      <c r="F516" s="3">
        <v>979.5</v>
      </c>
      <c r="G516" s="161">
        <v>0</v>
      </c>
      <c r="H516" s="161">
        <v>0</v>
      </c>
      <c r="I516" s="127">
        <v>0</v>
      </c>
      <c r="J516" s="162">
        <v>0</v>
      </c>
      <c r="K516" s="49">
        <f t="shared" si="42"/>
        <v>0</v>
      </c>
    </row>
    <row r="517" spans="1:11" ht="63" outlineLevel="3" x14ac:dyDescent="0.25">
      <c r="A517" s="1"/>
      <c r="B517" s="1" t="s">
        <v>396</v>
      </c>
      <c r="C517" s="1" t="s">
        <v>387</v>
      </c>
      <c r="D517" s="1"/>
      <c r="E517" s="2" t="s">
        <v>388</v>
      </c>
      <c r="F517" s="3">
        <v>979.5</v>
      </c>
      <c r="G517" s="161">
        <v>0</v>
      </c>
      <c r="H517" s="161">
        <v>0</v>
      </c>
      <c r="I517" s="127">
        <v>0</v>
      </c>
      <c r="J517" s="162">
        <v>0</v>
      </c>
      <c r="K517" s="49">
        <f t="shared" si="42"/>
        <v>0</v>
      </c>
    </row>
    <row r="518" spans="1:11" ht="31.5" outlineLevel="4" x14ac:dyDescent="0.25">
      <c r="A518" s="1"/>
      <c r="B518" s="1" t="s">
        <v>396</v>
      </c>
      <c r="C518" s="1" t="s">
        <v>398</v>
      </c>
      <c r="D518" s="1"/>
      <c r="E518" s="2" t="s">
        <v>399</v>
      </c>
      <c r="F518" s="3">
        <v>979.5</v>
      </c>
      <c r="G518" s="161">
        <v>0</v>
      </c>
      <c r="H518" s="161">
        <v>0</v>
      </c>
      <c r="I518" s="127">
        <v>0</v>
      </c>
      <c r="J518" s="162">
        <v>0</v>
      </c>
      <c r="K518" s="49">
        <f t="shared" si="42"/>
        <v>0</v>
      </c>
    </row>
    <row r="519" spans="1:11" ht="47.25" outlineLevel="5" x14ac:dyDescent="0.25">
      <c r="A519" s="1"/>
      <c r="B519" s="1" t="s">
        <v>396</v>
      </c>
      <c r="C519" s="1" t="s">
        <v>400</v>
      </c>
      <c r="D519" s="1"/>
      <c r="E519" s="2" t="s">
        <v>401</v>
      </c>
      <c r="F519" s="3">
        <v>979.5</v>
      </c>
      <c r="G519" s="161">
        <v>0</v>
      </c>
      <c r="H519" s="161">
        <v>0</v>
      </c>
      <c r="I519" s="127">
        <v>0</v>
      </c>
      <c r="J519" s="162">
        <v>0</v>
      </c>
      <c r="K519" s="49">
        <f t="shared" si="42"/>
        <v>0</v>
      </c>
    </row>
    <row r="520" spans="1:11" ht="47.25" outlineLevel="6" x14ac:dyDescent="0.2">
      <c r="A520" s="4"/>
      <c r="B520" s="4" t="s">
        <v>396</v>
      </c>
      <c r="C520" s="4" t="s">
        <v>400</v>
      </c>
      <c r="D520" s="4" t="s">
        <v>11</v>
      </c>
      <c r="E520" s="5" t="s">
        <v>12</v>
      </c>
      <c r="F520" s="6">
        <v>979.5</v>
      </c>
      <c r="G520" s="161">
        <v>0</v>
      </c>
      <c r="H520" s="161">
        <v>0</v>
      </c>
      <c r="I520" s="127">
        <v>0</v>
      </c>
      <c r="J520" s="162">
        <v>0</v>
      </c>
      <c r="K520" s="49">
        <f t="shared" si="42"/>
        <v>0</v>
      </c>
    </row>
    <row r="521" spans="1:11" ht="31.5" outlineLevel="6" x14ac:dyDescent="0.2">
      <c r="A521" s="4"/>
      <c r="B521" s="1" t="s">
        <v>512</v>
      </c>
      <c r="C521" s="4"/>
      <c r="D521" s="4"/>
      <c r="E521" s="7" t="s">
        <v>513</v>
      </c>
      <c r="F521" s="3">
        <f>F522</f>
        <v>1343.2</v>
      </c>
      <c r="G521" s="161">
        <v>0</v>
      </c>
      <c r="H521" s="161">
        <v>0</v>
      </c>
      <c r="I521" s="127">
        <v>0</v>
      </c>
      <c r="J521" s="162">
        <v>0</v>
      </c>
      <c r="K521" s="49">
        <f t="shared" si="42"/>
        <v>0</v>
      </c>
    </row>
    <row r="522" spans="1:11" ht="31.5" outlineLevel="1" x14ac:dyDescent="0.25">
      <c r="A522" s="1"/>
      <c r="B522" s="1" t="s">
        <v>402</v>
      </c>
      <c r="C522" s="1"/>
      <c r="D522" s="1"/>
      <c r="E522" s="2" t="s">
        <v>403</v>
      </c>
      <c r="F522" s="3">
        <f>F523</f>
        <v>1343.2</v>
      </c>
      <c r="G522" s="161">
        <v>0</v>
      </c>
      <c r="H522" s="161">
        <v>0</v>
      </c>
      <c r="I522" s="127">
        <v>0</v>
      </c>
      <c r="J522" s="162">
        <v>0</v>
      </c>
      <c r="K522" s="49">
        <f t="shared" si="42"/>
        <v>0</v>
      </c>
    </row>
    <row r="523" spans="1:11" ht="33" customHeight="1" outlineLevel="2" x14ac:dyDescent="0.25">
      <c r="A523" s="1"/>
      <c r="B523" s="1" t="s">
        <v>402</v>
      </c>
      <c r="C523" s="1" t="s">
        <v>19</v>
      </c>
      <c r="D523" s="1"/>
      <c r="E523" s="2" t="s">
        <v>20</v>
      </c>
      <c r="F523" s="3">
        <f>F524</f>
        <v>1343.2</v>
      </c>
      <c r="G523" s="161">
        <v>0</v>
      </c>
      <c r="H523" s="161">
        <v>0</v>
      </c>
      <c r="I523" s="127">
        <v>0</v>
      </c>
      <c r="J523" s="162">
        <v>0</v>
      </c>
      <c r="K523" s="49">
        <f t="shared" si="42"/>
        <v>0</v>
      </c>
    </row>
    <row r="524" spans="1:11" ht="31.5" outlineLevel="5" x14ac:dyDescent="0.25">
      <c r="A524" s="1"/>
      <c r="B524" s="1" t="s">
        <v>402</v>
      </c>
      <c r="C524" s="1" t="s">
        <v>404</v>
      </c>
      <c r="D524" s="1"/>
      <c r="E524" s="2" t="s">
        <v>405</v>
      </c>
      <c r="F524" s="3">
        <f>F525</f>
        <v>1343.2</v>
      </c>
      <c r="G524" s="161">
        <v>0</v>
      </c>
      <c r="H524" s="161">
        <v>0</v>
      </c>
      <c r="I524" s="127">
        <v>0</v>
      </c>
      <c r="J524" s="162">
        <v>0</v>
      </c>
      <c r="K524" s="49">
        <f t="shared" si="42"/>
        <v>0</v>
      </c>
    </row>
    <row r="525" spans="1:11" ht="51.75" customHeight="1" outlineLevel="6" x14ac:dyDescent="0.2">
      <c r="A525" s="4"/>
      <c r="B525" s="4" t="s">
        <v>402</v>
      </c>
      <c r="C525" s="4" t="s">
        <v>404</v>
      </c>
      <c r="D525" s="4" t="s">
        <v>80</v>
      </c>
      <c r="E525" s="5" t="s">
        <v>81</v>
      </c>
      <c r="F525" s="6">
        <v>1343.2</v>
      </c>
      <c r="G525" s="161">
        <v>0</v>
      </c>
      <c r="H525" s="161">
        <v>0</v>
      </c>
      <c r="I525" s="127">
        <v>0</v>
      </c>
      <c r="J525" s="162">
        <v>0</v>
      </c>
      <c r="K525" s="49">
        <f t="shared" si="42"/>
        <v>0</v>
      </c>
    </row>
    <row r="526" spans="1:11" ht="51.75" customHeight="1" outlineLevel="6" x14ac:dyDescent="0.2">
      <c r="A526" s="4"/>
      <c r="B526" s="1" t="s">
        <v>514</v>
      </c>
      <c r="C526" s="4"/>
      <c r="D526" s="4"/>
      <c r="E526" s="7" t="s">
        <v>515</v>
      </c>
      <c r="F526" s="3">
        <f>F527</f>
        <v>7</v>
      </c>
      <c r="G526" s="161">
        <v>0</v>
      </c>
      <c r="H526" s="161">
        <v>0</v>
      </c>
      <c r="I526" s="127">
        <v>0</v>
      </c>
      <c r="J526" s="162">
        <v>0</v>
      </c>
      <c r="K526" s="49">
        <f t="shared" si="42"/>
        <v>0</v>
      </c>
    </row>
    <row r="527" spans="1:11" ht="47.25" outlineLevel="1" x14ac:dyDescent="0.25">
      <c r="A527" s="1"/>
      <c r="B527" s="1" t="s">
        <v>406</v>
      </c>
      <c r="C527" s="1"/>
      <c r="D527" s="1"/>
      <c r="E527" s="2" t="s">
        <v>407</v>
      </c>
      <c r="F527" s="3">
        <v>7</v>
      </c>
      <c r="G527" s="161">
        <v>0</v>
      </c>
      <c r="H527" s="161">
        <v>0</v>
      </c>
      <c r="I527" s="127">
        <v>0</v>
      </c>
      <c r="J527" s="162">
        <v>0</v>
      </c>
      <c r="K527" s="49">
        <f t="shared" si="42"/>
        <v>0</v>
      </c>
    </row>
    <row r="528" spans="1:11" ht="45" customHeight="1" outlineLevel="2" x14ac:dyDescent="0.25">
      <c r="A528" s="1"/>
      <c r="B528" s="1" t="s">
        <v>406</v>
      </c>
      <c r="C528" s="1" t="s">
        <v>119</v>
      </c>
      <c r="D528" s="1"/>
      <c r="E528" s="2" t="s">
        <v>120</v>
      </c>
      <c r="F528" s="3">
        <v>7</v>
      </c>
      <c r="G528" s="161">
        <v>0</v>
      </c>
      <c r="H528" s="161">
        <v>0</v>
      </c>
      <c r="I528" s="127">
        <v>0</v>
      </c>
      <c r="J528" s="162">
        <v>0</v>
      </c>
      <c r="K528" s="49">
        <f t="shared" si="42"/>
        <v>0</v>
      </c>
    </row>
    <row r="529" spans="1:11" ht="63" outlineLevel="5" x14ac:dyDescent="0.25">
      <c r="A529" s="1"/>
      <c r="B529" s="1" t="s">
        <v>406</v>
      </c>
      <c r="C529" s="1" t="s">
        <v>408</v>
      </c>
      <c r="D529" s="1"/>
      <c r="E529" s="2" t="s">
        <v>409</v>
      </c>
      <c r="F529" s="3">
        <v>7</v>
      </c>
      <c r="G529" s="161">
        <v>0</v>
      </c>
      <c r="H529" s="161">
        <v>0</v>
      </c>
      <c r="I529" s="127">
        <v>0</v>
      </c>
      <c r="J529" s="162">
        <v>0</v>
      </c>
      <c r="K529" s="49">
        <f t="shared" ref="K529:K592" si="43">I529-H529</f>
        <v>0</v>
      </c>
    </row>
    <row r="530" spans="1:11" ht="31.5" outlineLevel="6" x14ac:dyDescent="0.2">
      <c r="A530" s="4"/>
      <c r="B530" s="4" t="s">
        <v>406</v>
      </c>
      <c r="C530" s="4" t="s">
        <v>408</v>
      </c>
      <c r="D530" s="4" t="s">
        <v>410</v>
      </c>
      <c r="E530" s="5" t="s">
        <v>411</v>
      </c>
      <c r="F530" s="6">
        <v>7</v>
      </c>
      <c r="G530" s="161">
        <v>0</v>
      </c>
      <c r="H530" s="161">
        <v>0</v>
      </c>
      <c r="I530" s="127">
        <v>0</v>
      </c>
      <c r="J530" s="162">
        <v>0</v>
      </c>
      <c r="K530" s="49">
        <f t="shared" si="43"/>
        <v>0</v>
      </c>
    </row>
    <row r="531" spans="1:11" ht="47.25" x14ac:dyDescent="0.25">
      <c r="A531" s="1" t="s">
        <v>412</v>
      </c>
      <c r="B531" s="1"/>
      <c r="C531" s="12"/>
      <c r="D531" s="1"/>
      <c r="E531" s="2" t="s">
        <v>413</v>
      </c>
      <c r="F531" s="3">
        <v>1896.5</v>
      </c>
      <c r="G531" s="3">
        <f>G532</f>
        <v>1896.5</v>
      </c>
      <c r="H531" s="3">
        <f t="shared" ref="H531:I533" si="44">H532</f>
        <v>633.9</v>
      </c>
      <c r="I531" s="3">
        <f t="shared" si="44"/>
        <v>633.9</v>
      </c>
      <c r="J531" s="126">
        <f>I531/H531*100</f>
        <v>100</v>
      </c>
      <c r="K531" s="49">
        <f t="shared" si="43"/>
        <v>0</v>
      </c>
    </row>
    <row r="532" spans="1:11" ht="31.5" x14ac:dyDescent="0.25">
      <c r="A532" s="1"/>
      <c r="B532" s="1" t="s">
        <v>493</v>
      </c>
      <c r="C532" s="1"/>
      <c r="D532" s="1"/>
      <c r="E532" s="2" t="s">
        <v>494</v>
      </c>
      <c r="F532" s="3">
        <f>F533</f>
        <v>1896.5</v>
      </c>
      <c r="G532" s="3">
        <f>G533</f>
        <v>1896.5</v>
      </c>
      <c r="H532" s="3">
        <f t="shared" si="44"/>
        <v>633.9</v>
      </c>
      <c r="I532" s="3">
        <f t="shared" si="44"/>
        <v>633.9</v>
      </c>
      <c r="J532" s="126">
        <f t="shared" ref="J532:J542" si="45">I532/H532*100</f>
        <v>100</v>
      </c>
      <c r="K532" s="49">
        <f t="shared" si="43"/>
        <v>0</v>
      </c>
    </row>
    <row r="533" spans="1:11" ht="94.5" outlineLevel="1" x14ac:dyDescent="0.25">
      <c r="A533" s="1"/>
      <c r="B533" s="1" t="s">
        <v>414</v>
      </c>
      <c r="C533" s="1"/>
      <c r="D533" s="1"/>
      <c r="E533" s="2" t="s">
        <v>415</v>
      </c>
      <c r="F533" s="3">
        <v>1896.5</v>
      </c>
      <c r="G533" s="3">
        <f>G534</f>
        <v>1896.5</v>
      </c>
      <c r="H533" s="3">
        <f t="shared" si="44"/>
        <v>633.9</v>
      </c>
      <c r="I533" s="3">
        <f t="shared" si="44"/>
        <v>633.9</v>
      </c>
      <c r="J533" s="126">
        <f t="shared" si="45"/>
        <v>100</v>
      </c>
      <c r="K533" s="49">
        <f t="shared" si="43"/>
        <v>0</v>
      </c>
    </row>
    <row r="534" spans="1:11" ht="63" outlineLevel="2" x14ac:dyDescent="0.25">
      <c r="A534" s="1"/>
      <c r="B534" s="1" t="s">
        <v>414</v>
      </c>
      <c r="C534" s="1" t="s">
        <v>5</v>
      </c>
      <c r="D534" s="1"/>
      <c r="E534" s="2" t="s">
        <v>6</v>
      </c>
      <c r="F534" s="3">
        <v>1896.5</v>
      </c>
      <c r="G534" s="3">
        <f>G535+G537+G540</f>
        <v>1896.5</v>
      </c>
      <c r="H534" s="3">
        <f t="shared" ref="H534:I534" si="46">H535+H537+H540</f>
        <v>633.9</v>
      </c>
      <c r="I534" s="3">
        <f t="shared" si="46"/>
        <v>633.9</v>
      </c>
      <c r="J534" s="126">
        <f t="shared" si="45"/>
        <v>100</v>
      </c>
      <c r="K534" s="49">
        <f t="shared" si="43"/>
        <v>0</v>
      </c>
    </row>
    <row r="535" spans="1:11" ht="47.25" outlineLevel="5" x14ac:dyDescent="0.25">
      <c r="A535" s="1"/>
      <c r="B535" s="1" t="s">
        <v>414</v>
      </c>
      <c r="C535" s="1" t="s">
        <v>416</v>
      </c>
      <c r="D535" s="1"/>
      <c r="E535" s="2" t="s">
        <v>417</v>
      </c>
      <c r="F535" s="3">
        <v>145.19999999999999</v>
      </c>
      <c r="G535" s="3">
        <f>G536</f>
        <v>145.19999999999999</v>
      </c>
      <c r="H535" s="3">
        <f t="shared" ref="H535:I535" si="47">H536</f>
        <v>0</v>
      </c>
      <c r="I535" s="3">
        <f t="shared" si="47"/>
        <v>0</v>
      </c>
      <c r="J535" s="126">
        <v>0</v>
      </c>
      <c r="K535" s="49">
        <f t="shared" si="43"/>
        <v>0</v>
      </c>
    </row>
    <row r="536" spans="1:11" ht="110.25" outlineLevel="6" x14ac:dyDescent="0.2">
      <c r="A536" s="4"/>
      <c r="B536" s="4" t="s">
        <v>414</v>
      </c>
      <c r="C536" s="4" t="s">
        <v>416</v>
      </c>
      <c r="D536" s="4" t="s">
        <v>9</v>
      </c>
      <c r="E536" s="5" t="s">
        <v>10</v>
      </c>
      <c r="F536" s="6">
        <v>145.19999999999999</v>
      </c>
      <c r="G536" s="6">
        <v>145.19999999999999</v>
      </c>
      <c r="H536" s="127">
        <v>0</v>
      </c>
      <c r="I536" s="127">
        <v>0</v>
      </c>
      <c r="J536" s="126">
        <v>0</v>
      </c>
      <c r="K536" s="49">
        <f t="shared" si="43"/>
        <v>0</v>
      </c>
    </row>
    <row r="537" spans="1:11" ht="47.25" outlineLevel="5" x14ac:dyDescent="0.25">
      <c r="A537" s="1"/>
      <c r="B537" s="1" t="s">
        <v>414</v>
      </c>
      <c r="C537" s="1" t="s">
        <v>418</v>
      </c>
      <c r="D537" s="1"/>
      <c r="E537" s="2" t="s">
        <v>519</v>
      </c>
      <c r="F537" s="3">
        <v>1751.3</v>
      </c>
      <c r="G537" s="3">
        <f>G538+G539</f>
        <v>1628.8</v>
      </c>
      <c r="H537" s="3">
        <f t="shared" ref="H537:I537" si="48">H538+H539</f>
        <v>512.9</v>
      </c>
      <c r="I537" s="3">
        <f t="shared" si="48"/>
        <v>512.9</v>
      </c>
      <c r="J537" s="126">
        <f t="shared" si="45"/>
        <v>100</v>
      </c>
      <c r="K537" s="49">
        <f t="shared" si="43"/>
        <v>0</v>
      </c>
    </row>
    <row r="538" spans="1:11" ht="110.25" outlineLevel="6" x14ac:dyDescent="0.2">
      <c r="A538" s="4"/>
      <c r="B538" s="4" t="s">
        <v>414</v>
      </c>
      <c r="C538" s="4" t="s">
        <v>418</v>
      </c>
      <c r="D538" s="4" t="s">
        <v>9</v>
      </c>
      <c r="E538" s="5" t="s">
        <v>10</v>
      </c>
      <c r="F538" s="6">
        <v>1372.2</v>
      </c>
      <c r="G538" s="6">
        <v>1253.3</v>
      </c>
      <c r="H538" s="11">
        <v>496.7</v>
      </c>
      <c r="I538" s="127">
        <v>496.7</v>
      </c>
      <c r="J538" s="126">
        <f t="shared" si="45"/>
        <v>100</v>
      </c>
      <c r="K538" s="49">
        <f t="shared" si="43"/>
        <v>0</v>
      </c>
    </row>
    <row r="539" spans="1:11" ht="47.25" outlineLevel="6" x14ac:dyDescent="0.2">
      <c r="A539" s="4"/>
      <c r="B539" s="4" t="s">
        <v>414</v>
      </c>
      <c r="C539" s="4" t="s">
        <v>418</v>
      </c>
      <c r="D539" s="4" t="s">
        <v>11</v>
      </c>
      <c r="E539" s="5" t="s">
        <v>12</v>
      </c>
      <c r="F539" s="6">
        <v>379.1</v>
      </c>
      <c r="G539" s="6">
        <v>375.5</v>
      </c>
      <c r="H539" s="11">
        <v>16.2</v>
      </c>
      <c r="I539" s="127">
        <v>16.2</v>
      </c>
      <c r="J539" s="126">
        <f t="shared" si="45"/>
        <v>100</v>
      </c>
      <c r="K539" s="49">
        <f t="shared" si="43"/>
        <v>0</v>
      </c>
    </row>
    <row r="540" spans="1:11" ht="47.25" outlineLevel="6" x14ac:dyDescent="0.25">
      <c r="A540" s="1"/>
      <c r="B540" s="128" t="s">
        <v>414</v>
      </c>
      <c r="C540" s="128" t="s">
        <v>540</v>
      </c>
      <c r="D540" s="128"/>
      <c r="E540" s="129" t="s">
        <v>541</v>
      </c>
      <c r="F540" s="3" t="s">
        <v>539</v>
      </c>
      <c r="G540" s="28">
        <f>G541+G542</f>
        <v>122.5</v>
      </c>
      <c r="H540" s="28">
        <f t="shared" ref="H540:I540" si="49">H541+H542</f>
        <v>121</v>
      </c>
      <c r="I540" s="28">
        <f t="shared" si="49"/>
        <v>121</v>
      </c>
      <c r="J540" s="126">
        <f t="shared" si="45"/>
        <v>100</v>
      </c>
      <c r="K540" s="49">
        <f t="shared" si="43"/>
        <v>0</v>
      </c>
    </row>
    <row r="541" spans="1:11" ht="110.25" outlineLevel="6" x14ac:dyDescent="0.2">
      <c r="A541" s="4"/>
      <c r="B541" s="130" t="s">
        <v>414</v>
      </c>
      <c r="C541" s="130" t="s">
        <v>540</v>
      </c>
      <c r="D541" s="130" t="s">
        <v>9</v>
      </c>
      <c r="E541" s="131" t="s">
        <v>10</v>
      </c>
      <c r="F541" s="3" t="s">
        <v>539</v>
      </c>
      <c r="G541" s="24">
        <v>118.9</v>
      </c>
      <c r="H541" s="11">
        <v>118.9</v>
      </c>
      <c r="I541" s="127">
        <v>118.9</v>
      </c>
      <c r="J541" s="126">
        <f t="shared" si="45"/>
        <v>100</v>
      </c>
      <c r="K541" s="49">
        <f t="shared" si="43"/>
        <v>0</v>
      </c>
    </row>
    <row r="542" spans="1:11" ht="47.25" outlineLevel="6" x14ac:dyDescent="0.2">
      <c r="A542" s="4"/>
      <c r="B542" s="130" t="s">
        <v>414</v>
      </c>
      <c r="C542" s="130" t="s">
        <v>540</v>
      </c>
      <c r="D542" s="130" t="s">
        <v>11</v>
      </c>
      <c r="E542" s="131" t="s">
        <v>12</v>
      </c>
      <c r="F542" s="3" t="s">
        <v>539</v>
      </c>
      <c r="G542" s="24">
        <v>3.6</v>
      </c>
      <c r="H542" s="11">
        <v>2.1</v>
      </c>
      <c r="I542" s="127">
        <v>2.1</v>
      </c>
      <c r="J542" s="126">
        <f t="shared" si="45"/>
        <v>100</v>
      </c>
      <c r="K542" s="49">
        <f t="shared" si="43"/>
        <v>0</v>
      </c>
    </row>
    <row r="543" spans="1:11" ht="47.25" x14ac:dyDescent="0.25">
      <c r="A543" s="1" t="s">
        <v>419</v>
      </c>
      <c r="B543" s="1"/>
      <c r="C543" s="12"/>
      <c r="D543" s="1"/>
      <c r="E543" s="2" t="s">
        <v>420</v>
      </c>
      <c r="F543" s="3">
        <v>370454.1</v>
      </c>
      <c r="G543" s="161">
        <v>0</v>
      </c>
      <c r="H543" s="161">
        <v>0</v>
      </c>
      <c r="I543" s="127">
        <v>0</v>
      </c>
      <c r="J543" s="126">
        <v>0</v>
      </c>
      <c r="K543" s="49">
        <f t="shared" si="43"/>
        <v>0</v>
      </c>
    </row>
    <row r="544" spans="1:11" ht="63" x14ac:dyDescent="0.2">
      <c r="A544" s="1"/>
      <c r="B544" s="1" t="s">
        <v>496</v>
      </c>
      <c r="C544" s="4"/>
      <c r="D544" s="4"/>
      <c r="E544" s="7" t="s">
        <v>497</v>
      </c>
      <c r="F544" s="3">
        <f>F545+F551</f>
        <v>367.5</v>
      </c>
      <c r="G544" s="161">
        <v>0</v>
      </c>
      <c r="H544" s="161">
        <v>0</v>
      </c>
      <c r="I544" s="127">
        <v>0</v>
      </c>
      <c r="J544" s="126">
        <v>0</v>
      </c>
      <c r="K544" s="49">
        <f t="shared" si="43"/>
        <v>0</v>
      </c>
    </row>
    <row r="545" spans="1:11" ht="21" customHeight="1" outlineLevel="1" x14ac:dyDescent="0.25">
      <c r="A545" s="1"/>
      <c r="B545" s="1" t="s">
        <v>134</v>
      </c>
      <c r="C545" s="1"/>
      <c r="D545" s="1"/>
      <c r="E545" s="2" t="s">
        <v>135</v>
      </c>
      <c r="F545" s="3">
        <v>67.900000000000006</v>
      </c>
      <c r="G545" s="161">
        <v>0</v>
      </c>
      <c r="H545" s="161">
        <v>0</v>
      </c>
      <c r="I545" s="127">
        <v>0</v>
      </c>
      <c r="J545" s="126">
        <v>0</v>
      </c>
      <c r="K545" s="49">
        <f t="shared" si="43"/>
        <v>0</v>
      </c>
    </row>
    <row r="546" spans="1:11" ht="63" outlineLevel="2" x14ac:dyDescent="0.25">
      <c r="A546" s="1"/>
      <c r="B546" s="1" t="s">
        <v>134</v>
      </c>
      <c r="C546" s="1" t="s">
        <v>125</v>
      </c>
      <c r="D546" s="1"/>
      <c r="E546" s="2" t="s">
        <v>126</v>
      </c>
      <c r="F546" s="3">
        <v>67.900000000000006</v>
      </c>
      <c r="G546" s="161">
        <v>0</v>
      </c>
      <c r="H546" s="161">
        <v>0</v>
      </c>
      <c r="I546" s="127">
        <v>0</v>
      </c>
      <c r="J546" s="126">
        <v>0</v>
      </c>
      <c r="K546" s="49">
        <f t="shared" si="43"/>
        <v>0</v>
      </c>
    </row>
    <row r="547" spans="1:11" ht="63" outlineLevel="3" x14ac:dyDescent="0.25">
      <c r="A547" s="1"/>
      <c r="B547" s="1" t="s">
        <v>134</v>
      </c>
      <c r="C547" s="1" t="s">
        <v>136</v>
      </c>
      <c r="D547" s="1"/>
      <c r="E547" s="2" t="s">
        <v>137</v>
      </c>
      <c r="F547" s="3">
        <v>67.900000000000006</v>
      </c>
      <c r="G547" s="161">
        <v>0</v>
      </c>
      <c r="H547" s="161">
        <v>0</v>
      </c>
      <c r="I547" s="127">
        <v>0</v>
      </c>
      <c r="J547" s="126">
        <v>0</v>
      </c>
      <c r="K547" s="49">
        <f t="shared" si="43"/>
        <v>0</v>
      </c>
    </row>
    <row r="548" spans="1:11" ht="47.25" outlineLevel="4" x14ac:dyDescent="0.25">
      <c r="A548" s="1"/>
      <c r="B548" s="1" t="s">
        <v>134</v>
      </c>
      <c r="C548" s="1" t="s">
        <v>138</v>
      </c>
      <c r="D548" s="1"/>
      <c r="E548" s="2" t="s">
        <v>139</v>
      </c>
      <c r="F548" s="3">
        <v>67.900000000000006</v>
      </c>
      <c r="G548" s="161">
        <v>0</v>
      </c>
      <c r="H548" s="161">
        <v>0</v>
      </c>
      <c r="I548" s="127">
        <v>0</v>
      </c>
      <c r="J548" s="126">
        <v>0</v>
      </c>
      <c r="K548" s="49">
        <f t="shared" si="43"/>
        <v>0</v>
      </c>
    </row>
    <row r="549" spans="1:11" ht="47.25" outlineLevel="5" x14ac:dyDescent="0.25">
      <c r="A549" s="1"/>
      <c r="B549" s="1" t="s">
        <v>134</v>
      </c>
      <c r="C549" s="1" t="s">
        <v>421</v>
      </c>
      <c r="D549" s="1"/>
      <c r="E549" s="2" t="s">
        <v>422</v>
      </c>
      <c r="F549" s="3">
        <v>67.900000000000006</v>
      </c>
      <c r="G549" s="161">
        <v>0</v>
      </c>
      <c r="H549" s="161">
        <v>0</v>
      </c>
      <c r="I549" s="127">
        <v>0</v>
      </c>
      <c r="J549" s="126">
        <v>0</v>
      </c>
      <c r="K549" s="49">
        <f t="shared" si="43"/>
        <v>0</v>
      </c>
    </row>
    <row r="550" spans="1:11" ht="52.5" customHeight="1" outlineLevel="6" x14ac:dyDescent="0.2">
      <c r="A550" s="4"/>
      <c r="B550" s="4" t="s">
        <v>134</v>
      </c>
      <c r="C550" s="4" t="s">
        <v>421</v>
      </c>
      <c r="D550" s="4" t="s">
        <v>80</v>
      </c>
      <c r="E550" s="5" t="s">
        <v>81</v>
      </c>
      <c r="F550" s="6">
        <v>67.900000000000006</v>
      </c>
      <c r="G550" s="161">
        <v>0</v>
      </c>
      <c r="H550" s="161">
        <v>0</v>
      </c>
      <c r="I550" s="127">
        <v>0</v>
      </c>
      <c r="J550" s="126">
        <v>0</v>
      </c>
      <c r="K550" s="49">
        <f t="shared" si="43"/>
        <v>0</v>
      </c>
    </row>
    <row r="551" spans="1:11" ht="47.25" outlineLevel="1" x14ac:dyDescent="0.25">
      <c r="A551" s="1"/>
      <c r="B551" s="1" t="s">
        <v>142</v>
      </c>
      <c r="C551" s="1"/>
      <c r="D551" s="1"/>
      <c r="E551" s="2" t="s">
        <v>143</v>
      </c>
      <c r="F551" s="3">
        <v>299.60000000000002</v>
      </c>
      <c r="G551" s="161">
        <v>0</v>
      </c>
      <c r="H551" s="161">
        <v>0</v>
      </c>
      <c r="I551" s="127">
        <v>0</v>
      </c>
      <c r="J551" s="126">
        <v>0</v>
      </c>
      <c r="K551" s="49">
        <f t="shared" si="43"/>
        <v>0</v>
      </c>
    </row>
    <row r="552" spans="1:11" ht="63" outlineLevel="2" x14ac:dyDescent="0.25">
      <c r="A552" s="1"/>
      <c r="B552" s="1" t="s">
        <v>142</v>
      </c>
      <c r="C552" s="1" t="s">
        <v>125</v>
      </c>
      <c r="D552" s="1"/>
      <c r="E552" s="2" t="s">
        <v>126</v>
      </c>
      <c r="F552" s="3">
        <v>299.60000000000002</v>
      </c>
      <c r="G552" s="161">
        <v>0</v>
      </c>
      <c r="H552" s="161">
        <v>0</v>
      </c>
      <c r="I552" s="127">
        <v>0</v>
      </c>
      <c r="J552" s="126">
        <v>0</v>
      </c>
      <c r="K552" s="49">
        <f t="shared" si="43"/>
        <v>0</v>
      </c>
    </row>
    <row r="553" spans="1:11" ht="63.75" customHeight="1" outlineLevel="3" x14ac:dyDescent="0.25">
      <c r="A553" s="1"/>
      <c r="B553" s="1" t="s">
        <v>142</v>
      </c>
      <c r="C553" s="1" t="s">
        <v>127</v>
      </c>
      <c r="D553" s="1"/>
      <c r="E553" s="2" t="s">
        <v>495</v>
      </c>
      <c r="F553" s="3">
        <v>200</v>
      </c>
      <c r="G553" s="161">
        <v>0</v>
      </c>
      <c r="H553" s="161">
        <v>0</v>
      </c>
      <c r="I553" s="127">
        <v>0</v>
      </c>
      <c r="J553" s="126">
        <v>0</v>
      </c>
      <c r="K553" s="49">
        <f t="shared" si="43"/>
        <v>0</v>
      </c>
    </row>
    <row r="554" spans="1:11" ht="94.5" outlineLevel="4" x14ac:dyDescent="0.25">
      <c r="A554" s="1"/>
      <c r="B554" s="1" t="s">
        <v>142</v>
      </c>
      <c r="C554" s="1" t="s">
        <v>144</v>
      </c>
      <c r="D554" s="1"/>
      <c r="E554" s="2" t="s">
        <v>145</v>
      </c>
      <c r="F554" s="3">
        <v>200</v>
      </c>
      <c r="G554" s="161">
        <v>0</v>
      </c>
      <c r="H554" s="161">
        <v>0</v>
      </c>
      <c r="I554" s="127">
        <v>0</v>
      </c>
      <c r="J554" s="126">
        <v>0</v>
      </c>
      <c r="K554" s="49">
        <f t="shared" si="43"/>
        <v>0</v>
      </c>
    </row>
    <row r="555" spans="1:11" ht="94.5" outlineLevel="5" x14ac:dyDescent="0.25">
      <c r="A555" s="1"/>
      <c r="B555" s="1" t="s">
        <v>142</v>
      </c>
      <c r="C555" s="1" t="s">
        <v>423</v>
      </c>
      <c r="D555" s="1"/>
      <c r="E555" s="2" t="s">
        <v>424</v>
      </c>
      <c r="F555" s="3">
        <v>200</v>
      </c>
      <c r="G555" s="161">
        <v>0</v>
      </c>
      <c r="H555" s="161">
        <v>0</v>
      </c>
      <c r="I555" s="127">
        <v>0</v>
      </c>
      <c r="J555" s="126">
        <v>0</v>
      </c>
      <c r="K555" s="49">
        <f t="shared" si="43"/>
        <v>0</v>
      </c>
    </row>
    <row r="556" spans="1:11" ht="51" customHeight="1" outlineLevel="6" x14ac:dyDescent="0.2">
      <c r="A556" s="4"/>
      <c r="B556" s="4" t="s">
        <v>142</v>
      </c>
      <c r="C556" s="4" t="s">
        <v>423</v>
      </c>
      <c r="D556" s="4" t="s">
        <v>80</v>
      </c>
      <c r="E556" s="5" t="s">
        <v>81</v>
      </c>
      <c r="F556" s="6">
        <v>200</v>
      </c>
      <c r="G556" s="161">
        <v>0</v>
      </c>
      <c r="H556" s="161">
        <v>0</v>
      </c>
      <c r="I556" s="127">
        <v>0</v>
      </c>
      <c r="J556" s="126">
        <v>0</v>
      </c>
      <c r="K556" s="49">
        <f t="shared" si="43"/>
        <v>0</v>
      </c>
    </row>
    <row r="557" spans="1:11" ht="126" outlineLevel="3" x14ac:dyDescent="0.25">
      <c r="A557" s="1"/>
      <c r="B557" s="1" t="s">
        <v>142</v>
      </c>
      <c r="C557" s="1" t="s">
        <v>148</v>
      </c>
      <c r="D557" s="1"/>
      <c r="E557" s="2" t="s">
        <v>149</v>
      </c>
      <c r="F557" s="3">
        <v>99.6</v>
      </c>
      <c r="G557" s="161">
        <v>0</v>
      </c>
      <c r="H557" s="161">
        <v>0</v>
      </c>
      <c r="I557" s="127">
        <v>0</v>
      </c>
      <c r="J557" s="126">
        <v>0</v>
      </c>
      <c r="K557" s="49">
        <f t="shared" si="43"/>
        <v>0</v>
      </c>
    </row>
    <row r="558" spans="1:11" ht="63" outlineLevel="4" x14ac:dyDescent="0.25">
      <c r="A558" s="1"/>
      <c r="B558" s="1" t="s">
        <v>142</v>
      </c>
      <c r="C558" s="1" t="s">
        <v>150</v>
      </c>
      <c r="D558" s="1"/>
      <c r="E558" s="2" t="s">
        <v>151</v>
      </c>
      <c r="F558" s="3">
        <v>99.6</v>
      </c>
      <c r="G558" s="161">
        <v>0</v>
      </c>
      <c r="H558" s="161">
        <v>0</v>
      </c>
      <c r="I558" s="127">
        <v>0</v>
      </c>
      <c r="J558" s="126">
        <v>0</v>
      </c>
      <c r="K558" s="49">
        <f t="shared" si="43"/>
        <v>0</v>
      </c>
    </row>
    <row r="559" spans="1:11" ht="78" customHeight="1" outlineLevel="5" x14ac:dyDescent="0.25">
      <c r="A559" s="1"/>
      <c r="B559" s="1" t="s">
        <v>142</v>
      </c>
      <c r="C559" s="1" t="s">
        <v>152</v>
      </c>
      <c r="D559" s="1"/>
      <c r="E559" s="2" t="s">
        <v>153</v>
      </c>
      <c r="F559" s="3">
        <v>99.6</v>
      </c>
      <c r="G559" s="161">
        <v>0</v>
      </c>
      <c r="H559" s="161">
        <v>0</v>
      </c>
      <c r="I559" s="127">
        <v>0</v>
      </c>
      <c r="J559" s="126">
        <v>0</v>
      </c>
      <c r="K559" s="49">
        <f t="shared" si="43"/>
        <v>0</v>
      </c>
    </row>
    <row r="560" spans="1:11" ht="57" customHeight="1" outlineLevel="6" x14ac:dyDescent="0.2">
      <c r="A560" s="4"/>
      <c r="B560" s="4" t="s">
        <v>142</v>
      </c>
      <c r="C560" s="4" t="s">
        <v>152</v>
      </c>
      <c r="D560" s="4" t="s">
        <v>80</v>
      </c>
      <c r="E560" s="5" t="s">
        <v>81</v>
      </c>
      <c r="F560" s="6">
        <v>99.6</v>
      </c>
      <c r="G560" s="161">
        <v>0</v>
      </c>
      <c r="H560" s="161">
        <v>0</v>
      </c>
      <c r="I560" s="127">
        <v>0</v>
      </c>
      <c r="J560" s="126">
        <v>0</v>
      </c>
      <c r="K560" s="49">
        <f t="shared" si="43"/>
        <v>0</v>
      </c>
    </row>
    <row r="561" spans="1:11" ht="15.75" outlineLevel="6" x14ac:dyDescent="0.25">
      <c r="A561" s="4"/>
      <c r="B561" s="1" t="s">
        <v>504</v>
      </c>
      <c r="C561" s="1"/>
      <c r="D561" s="1"/>
      <c r="E561" s="2" t="s">
        <v>505</v>
      </c>
      <c r="F561" s="3">
        <f>F562+F576+F597+F609+F620</f>
        <v>335596.9</v>
      </c>
      <c r="G561" s="161">
        <v>0</v>
      </c>
      <c r="H561" s="161">
        <v>0</v>
      </c>
      <c r="I561" s="127">
        <v>0</v>
      </c>
      <c r="J561" s="126">
        <v>0</v>
      </c>
      <c r="K561" s="49">
        <f t="shared" si="43"/>
        <v>0</v>
      </c>
    </row>
    <row r="562" spans="1:11" ht="15.75" outlineLevel="1" x14ac:dyDescent="0.25">
      <c r="A562" s="1"/>
      <c r="B562" s="1" t="s">
        <v>425</v>
      </c>
      <c r="C562" s="1"/>
      <c r="D562" s="1"/>
      <c r="E562" s="2" t="s">
        <v>426</v>
      </c>
      <c r="F562" s="3">
        <v>129196.4</v>
      </c>
      <c r="G562" s="161">
        <v>0</v>
      </c>
      <c r="H562" s="161">
        <v>0</v>
      </c>
      <c r="I562" s="127">
        <v>0</v>
      </c>
      <c r="J562" s="126">
        <v>0</v>
      </c>
      <c r="K562" s="49">
        <f t="shared" si="43"/>
        <v>0</v>
      </c>
    </row>
    <row r="563" spans="1:11" ht="63" outlineLevel="2" x14ac:dyDescent="0.25">
      <c r="A563" s="1"/>
      <c r="B563" s="1" t="s">
        <v>425</v>
      </c>
      <c r="C563" s="1" t="s">
        <v>427</v>
      </c>
      <c r="D563" s="1"/>
      <c r="E563" s="2" t="s">
        <v>428</v>
      </c>
      <c r="F563" s="3">
        <v>126369.5</v>
      </c>
      <c r="G563" s="161">
        <v>0</v>
      </c>
      <c r="H563" s="161">
        <v>0</v>
      </c>
      <c r="I563" s="127">
        <v>0</v>
      </c>
      <c r="J563" s="126">
        <v>0</v>
      </c>
      <c r="K563" s="49">
        <f t="shared" si="43"/>
        <v>0</v>
      </c>
    </row>
    <row r="564" spans="1:11" ht="63" outlineLevel="3" x14ac:dyDescent="0.25">
      <c r="A564" s="1"/>
      <c r="B564" s="1" t="s">
        <v>425</v>
      </c>
      <c r="C564" s="1" t="s">
        <v>429</v>
      </c>
      <c r="D564" s="1"/>
      <c r="E564" s="2" t="s">
        <v>430</v>
      </c>
      <c r="F564" s="3">
        <v>126369.5</v>
      </c>
      <c r="G564" s="161">
        <v>0</v>
      </c>
      <c r="H564" s="161">
        <v>0</v>
      </c>
      <c r="I564" s="127">
        <v>0</v>
      </c>
      <c r="J564" s="126">
        <v>0</v>
      </c>
      <c r="K564" s="49">
        <f t="shared" si="43"/>
        <v>0</v>
      </c>
    </row>
    <row r="565" spans="1:11" ht="63" outlineLevel="4" x14ac:dyDescent="0.25">
      <c r="A565" s="1"/>
      <c r="B565" s="1" t="s">
        <v>425</v>
      </c>
      <c r="C565" s="1" t="s">
        <v>431</v>
      </c>
      <c r="D565" s="1"/>
      <c r="E565" s="2" t="s">
        <v>105</v>
      </c>
      <c r="F565" s="3">
        <v>126369.5</v>
      </c>
      <c r="G565" s="161">
        <v>0</v>
      </c>
      <c r="H565" s="161">
        <v>0</v>
      </c>
      <c r="I565" s="127">
        <v>0</v>
      </c>
      <c r="J565" s="126">
        <v>0</v>
      </c>
      <c r="K565" s="49">
        <f t="shared" si="43"/>
        <v>0</v>
      </c>
    </row>
    <row r="566" spans="1:11" ht="31.5" outlineLevel="5" x14ac:dyDescent="0.25">
      <c r="A566" s="1"/>
      <c r="B566" s="1" t="s">
        <v>425</v>
      </c>
      <c r="C566" s="1" t="s">
        <v>432</v>
      </c>
      <c r="D566" s="1"/>
      <c r="E566" s="2" t="s">
        <v>433</v>
      </c>
      <c r="F566" s="3">
        <v>29897.200000000001</v>
      </c>
      <c r="G566" s="161">
        <v>0</v>
      </c>
      <c r="H566" s="161">
        <v>0</v>
      </c>
      <c r="I566" s="127">
        <v>0</v>
      </c>
      <c r="J566" s="126">
        <v>0</v>
      </c>
      <c r="K566" s="49">
        <f t="shared" si="43"/>
        <v>0</v>
      </c>
    </row>
    <row r="567" spans="1:11" ht="55.5" customHeight="1" outlineLevel="6" x14ac:dyDescent="0.2">
      <c r="A567" s="4"/>
      <c r="B567" s="4" t="s">
        <v>425</v>
      </c>
      <c r="C567" s="4" t="s">
        <v>432</v>
      </c>
      <c r="D567" s="4" t="s">
        <v>80</v>
      </c>
      <c r="E567" s="5" t="s">
        <v>81</v>
      </c>
      <c r="F567" s="6">
        <v>29897.200000000001</v>
      </c>
      <c r="G567" s="161">
        <v>0</v>
      </c>
      <c r="H567" s="161">
        <v>0</v>
      </c>
      <c r="I567" s="127">
        <v>0</v>
      </c>
      <c r="J567" s="126">
        <v>0</v>
      </c>
      <c r="K567" s="49">
        <f t="shared" si="43"/>
        <v>0</v>
      </c>
    </row>
    <row r="568" spans="1:11" ht="94.5" customHeight="1" outlineLevel="5" x14ac:dyDescent="0.25">
      <c r="A568" s="1"/>
      <c r="B568" s="1" t="s">
        <v>425</v>
      </c>
      <c r="C568" s="1" t="s">
        <v>434</v>
      </c>
      <c r="D568" s="1"/>
      <c r="E568" s="2" t="s">
        <v>435</v>
      </c>
      <c r="F568" s="3">
        <v>997</v>
      </c>
      <c r="G568" s="161">
        <v>0</v>
      </c>
      <c r="H568" s="161">
        <v>0</v>
      </c>
      <c r="I568" s="127">
        <v>0</v>
      </c>
      <c r="J568" s="126">
        <v>0</v>
      </c>
      <c r="K568" s="49">
        <f t="shared" si="43"/>
        <v>0</v>
      </c>
    </row>
    <row r="569" spans="1:11" ht="55.5" customHeight="1" outlineLevel="6" x14ac:dyDescent="0.2">
      <c r="A569" s="4"/>
      <c r="B569" s="4" t="s">
        <v>425</v>
      </c>
      <c r="C569" s="4" t="s">
        <v>434</v>
      </c>
      <c r="D569" s="4" t="s">
        <v>80</v>
      </c>
      <c r="E569" s="5" t="s">
        <v>81</v>
      </c>
      <c r="F569" s="6">
        <v>997</v>
      </c>
      <c r="G569" s="161">
        <v>0</v>
      </c>
      <c r="H569" s="161">
        <v>0</v>
      </c>
      <c r="I569" s="127">
        <v>0</v>
      </c>
      <c r="J569" s="126">
        <v>0</v>
      </c>
      <c r="K569" s="49">
        <f t="shared" si="43"/>
        <v>0</v>
      </c>
    </row>
    <row r="570" spans="1:11" ht="47.25" outlineLevel="5" x14ac:dyDescent="0.25">
      <c r="A570" s="1"/>
      <c r="B570" s="1" t="s">
        <v>425</v>
      </c>
      <c r="C570" s="1" t="s">
        <v>436</v>
      </c>
      <c r="D570" s="1"/>
      <c r="E570" s="2" t="s">
        <v>437</v>
      </c>
      <c r="F570" s="3">
        <v>95475.3</v>
      </c>
      <c r="G570" s="161">
        <v>0</v>
      </c>
      <c r="H570" s="161">
        <v>0</v>
      </c>
      <c r="I570" s="127">
        <v>0</v>
      </c>
      <c r="J570" s="126">
        <v>0</v>
      </c>
      <c r="K570" s="49">
        <f t="shared" si="43"/>
        <v>0</v>
      </c>
    </row>
    <row r="571" spans="1:11" ht="110.25" outlineLevel="6" x14ac:dyDescent="0.2">
      <c r="A571" s="4"/>
      <c r="B571" s="4" t="s">
        <v>425</v>
      </c>
      <c r="C571" s="4" t="s">
        <v>436</v>
      </c>
      <c r="D571" s="4" t="s">
        <v>9</v>
      </c>
      <c r="E571" s="5" t="s">
        <v>10</v>
      </c>
      <c r="F571" s="6">
        <v>22.2</v>
      </c>
      <c r="G571" s="161">
        <v>0</v>
      </c>
      <c r="H571" s="161">
        <v>0</v>
      </c>
      <c r="I571" s="127">
        <v>0</v>
      </c>
      <c r="J571" s="126">
        <v>0</v>
      </c>
      <c r="K571" s="49">
        <f t="shared" si="43"/>
        <v>0</v>
      </c>
    </row>
    <row r="572" spans="1:11" ht="54" customHeight="1" outlineLevel="6" x14ac:dyDescent="0.2">
      <c r="A572" s="4"/>
      <c r="B572" s="4" t="s">
        <v>425</v>
      </c>
      <c r="C572" s="4" t="s">
        <v>436</v>
      </c>
      <c r="D572" s="4" t="s">
        <v>80</v>
      </c>
      <c r="E572" s="5" t="s">
        <v>81</v>
      </c>
      <c r="F572" s="6">
        <v>95453.1</v>
      </c>
      <c r="G572" s="161">
        <v>0</v>
      </c>
      <c r="H572" s="161">
        <v>0</v>
      </c>
      <c r="I572" s="127">
        <v>0</v>
      </c>
      <c r="J572" s="126">
        <v>0</v>
      </c>
      <c r="K572" s="49">
        <f t="shared" si="43"/>
        <v>0</v>
      </c>
    </row>
    <row r="573" spans="1:11" ht="110.25" outlineLevel="2" x14ac:dyDescent="0.25">
      <c r="A573" s="1"/>
      <c r="B573" s="1" t="s">
        <v>425</v>
      </c>
      <c r="C573" s="1" t="s">
        <v>113</v>
      </c>
      <c r="D573" s="1"/>
      <c r="E573" s="2" t="s">
        <v>114</v>
      </c>
      <c r="F573" s="3">
        <v>2826.9</v>
      </c>
      <c r="G573" s="161">
        <v>0</v>
      </c>
      <c r="H573" s="161">
        <v>0</v>
      </c>
      <c r="I573" s="127">
        <v>0</v>
      </c>
      <c r="J573" s="126">
        <v>0</v>
      </c>
      <c r="K573" s="49">
        <f t="shared" si="43"/>
        <v>0</v>
      </c>
    </row>
    <row r="574" spans="1:11" ht="97.5" customHeight="1" outlineLevel="5" x14ac:dyDescent="0.25">
      <c r="A574" s="1"/>
      <c r="B574" s="1" t="s">
        <v>425</v>
      </c>
      <c r="C574" s="1" t="s">
        <v>115</v>
      </c>
      <c r="D574" s="1"/>
      <c r="E574" s="2" t="s">
        <v>116</v>
      </c>
      <c r="F574" s="3">
        <v>2826.9</v>
      </c>
      <c r="G574" s="161">
        <v>0</v>
      </c>
      <c r="H574" s="161">
        <v>0</v>
      </c>
      <c r="I574" s="127">
        <v>0</v>
      </c>
      <c r="J574" s="126">
        <v>0</v>
      </c>
      <c r="K574" s="49">
        <f t="shared" si="43"/>
        <v>0</v>
      </c>
    </row>
    <row r="575" spans="1:11" ht="56.25" customHeight="1" outlineLevel="6" x14ac:dyDescent="0.2">
      <c r="A575" s="4"/>
      <c r="B575" s="4" t="s">
        <v>425</v>
      </c>
      <c r="C575" s="4" t="s">
        <v>115</v>
      </c>
      <c r="D575" s="4" t="s">
        <v>80</v>
      </c>
      <c r="E575" s="5" t="s">
        <v>81</v>
      </c>
      <c r="F575" s="6">
        <v>2826.9</v>
      </c>
      <c r="G575" s="161">
        <v>0</v>
      </c>
      <c r="H575" s="161">
        <v>0</v>
      </c>
      <c r="I575" s="127">
        <v>0</v>
      </c>
      <c r="J575" s="126">
        <v>0</v>
      </c>
      <c r="K575" s="49">
        <f t="shared" si="43"/>
        <v>0</v>
      </c>
    </row>
    <row r="576" spans="1:11" ht="15.75" outlineLevel="1" x14ac:dyDescent="0.25">
      <c r="A576" s="1"/>
      <c r="B576" s="1" t="s">
        <v>438</v>
      </c>
      <c r="C576" s="1"/>
      <c r="D576" s="1"/>
      <c r="E576" s="2" t="s">
        <v>439</v>
      </c>
      <c r="F576" s="3">
        <v>160658.70000000001</v>
      </c>
      <c r="G576" s="161">
        <v>0</v>
      </c>
      <c r="H576" s="161">
        <v>0</v>
      </c>
      <c r="I576" s="127">
        <v>0</v>
      </c>
      <c r="J576" s="126">
        <v>0</v>
      </c>
      <c r="K576" s="49">
        <f t="shared" si="43"/>
        <v>0</v>
      </c>
    </row>
    <row r="577" spans="1:11" ht="63" outlineLevel="2" x14ac:dyDescent="0.25">
      <c r="A577" s="1"/>
      <c r="B577" s="1" t="s">
        <v>438</v>
      </c>
      <c r="C577" s="1" t="s">
        <v>427</v>
      </c>
      <c r="D577" s="1"/>
      <c r="E577" s="2" t="s">
        <v>428</v>
      </c>
      <c r="F577" s="3">
        <v>160014.70000000001</v>
      </c>
      <c r="G577" s="161">
        <v>0</v>
      </c>
      <c r="H577" s="161">
        <v>0</v>
      </c>
      <c r="I577" s="127">
        <v>0</v>
      </c>
      <c r="J577" s="126">
        <v>0</v>
      </c>
      <c r="K577" s="49">
        <f t="shared" si="43"/>
        <v>0</v>
      </c>
    </row>
    <row r="578" spans="1:11" ht="78.75" outlineLevel="3" x14ac:dyDescent="0.25">
      <c r="A578" s="1"/>
      <c r="B578" s="1" t="s">
        <v>438</v>
      </c>
      <c r="C578" s="1" t="s">
        <v>440</v>
      </c>
      <c r="D578" s="1"/>
      <c r="E578" s="2" t="s">
        <v>441</v>
      </c>
      <c r="F578" s="3">
        <v>160014.70000000001</v>
      </c>
      <c r="G578" s="161">
        <v>0</v>
      </c>
      <c r="H578" s="161">
        <v>0</v>
      </c>
      <c r="I578" s="127">
        <v>0</v>
      </c>
      <c r="J578" s="126">
        <v>0</v>
      </c>
      <c r="K578" s="49">
        <f t="shared" si="43"/>
        <v>0</v>
      </c>
    </row>
    <row r="579" spans="1:11" ht="63" outlineLevel="4" x14ac:dyDescent="0.25">
      <c r="A579" s="1"/>
      <c r="B579" s="1" t="s">
        <v>438</v>
      </c>
      <c r="C579" s="1" t="s">
        <v>442</v>
      </c>
      <c r="D579" s="1"/>
      <c r="E579" s="2" t="s">
        <v>105</v>
      </c>
      <c r="F579" s="3">
        <v>160014.70000000001</v>
      </c>
      <c r="G579" s="161">
        <v>0</v>
      </c>
      <c r="H579" s="161">
        <v>0</v>
      </c>
      <c r="I579" s="127">
        <v>0</v>
      </c>
      <c r="J579" s="126">
        <v>0</v>
      </c>
      <c r="K579" s="49">
        <f t="shared" si="43"/>
        <v>0</v>
      </c>
    </row>
    <row r="580" spans="1:11" ht="48" customHeight="1" outlineLevel="5" x14ac:dyDescent="0.25">
      <c r="A580" s="1"/>
      <c r="B580" s="1" t="s">
        <v>438</v>
      </c>
      <c r="C580" s="1" t="s">
        <v>443</v>
      </c>
      <c r="D580" s="1"/>
      <c r="E580" s="2" t="s">
        <v>444</v>
      </c>
      <c r="F580" s="3">
        <v>25260.6</v>
      </c>
      <c r="G580" s="161">
        <v>0</v>
      </c>
      <c r="H580" s="161">
        <v>0</v>
      </c>
      <c r="I580" s="127">
        <v>0</v>
      </c>
      <c r="J580" s="126">
        <v>0</v>
      </c>
      <c r="K580" s="49">
        <f t="shared" si="43"/>
        <v>0</v>
      </c>
    </row>
    <row r="581" spans="1:11" ht="54" customHeight="1" outlineLevel="6" x14ac:dyDescent="0.2">
      <c r="A581" s="4"/>
      <c r="B581" s="4" t="s">
        <v>438</v>
      </c>
      <c r="C581" s="4" t="s">
        <v>443</v>
      </c>
      <c r="D581" s="4" t="s">
        <v>80</v>
      </c>
      <c r="E581" s="5" t="s">
        <v>81</v>
      </c>
      <c r="F581" s="6">
        <v>25260.6</v>
      </c>
      <c r="G581" s="161">
        <v>0</v>
      </c>
      <c r="H581" s="161">
        <v>0</v>
      </c>
      <c r="I581" s="127">
        <v>0</v>
      </c>
      <c r="J581" s="126">
        <v>0</v>
      </c>
      <c r="K581" s="49">
        <f t="shared" si="43"/>
        <v>0</v>
      </c>
    </row>
    <row r="582" spans="1:11" ht="94.5" outlineLevel="5" x14ac:dyDescent="0.25">
      <c r="A582" s="1"/>
      <c r="B582" s="1" t="s">
        <v>438</v>
      </c>
      <c r="C582" s="1" t="s">
        <v>445</v>
      </c>
      <c r="D582" s="1"/>
      <c r="E582" s="2" t="s">
        <v>446</v>
      </c>
      <c r="F582" s="3">
        <v>3193</v>
      </c>
      <c r="G582" s="161">
        <v>0</v>
      </c>
      <c r="H582" s="161">
        <v>0</v>
      </c>
      <c r="I582" s="127">
        <v>0</v>
      </c>
      <c r="J582" s="126">
        <v>0</v>
      </c>
      <c r="K582" s="49">
        <f t="shared" si="43"/>
        <v>0</v>
      </c>
    </row>
    <row r="583" spans="1:11" ht="63" outlineLevel="6" x14ac:dyDescent="0.2">
      <c r="A583" s="4"/>
      <c r="B583" s="4" t="s">
        <v>438</v>
      </c>
      <c r="C583" s="4" t="s">
        <v>445</v>
      </c>
      <c r="D583" s="4" t="s">
        <v>80</v>
      </c>
      <c r="E583" s="5" t="s">
        <v>81</v>
      </c>
      <c r="F583" s="6">
        <v>3193</v>
      </c>
      <c r="G583" s="161">
        <v>0</v>
      </c>
      <c r="H583" s="161">
        <v>0</v>
      </c>
      <c r="I583" s="127">
        <v>0</v>
      </c>
      <c r="J583" s="126">
        <v>0</v>
      </c>
      <c r="K583" s="49">
        <f t="shared" si="43"/>
        <v>0</v>
      </c>
    </row>
    <row r="584" spans="1:11" ht="47.25" outlineLevel="5" x14ac:dyDescent="0.25">
      <c r="A584" s="1"/>
      <c r="B584" s="1" t="s">
        <v>438</v>
      </c>
      <c r="C584" s="1" t="s">
        <v>447</v>
      </c>
      <c r="D584" s="1"/>
      <c r="E584" s="2" t="s">
        <v>437</v>
      </c>
      <c r="F584" s="3">
        <v>127533.3</v>
      </c>
      <c r="G584" s="161">
        <v>0</v>
      </c>
      <c r="H584" s="161">
        <v>0</v>
      </c>
      <c r="I584" s="127">
        <v>0</v>
      </c>
      <c r="J584" s="126">
        <v>0</v>
      </c>
      <c r="K584" s="49">
        <f t="shared" si="43"/>
        <v>0</v>
      </c>
    </row>
    <row r="585" spans="1:11" ht="110.25" outlineLevel="6" x14ac:dyDescent="0.2">
      <c r="A585" s="4"/>
      <c r="B585" s="4" t="s">
        <v>438</v>
      </c>
      <c r="C585" s="4" t="s">
        <v>447</v>
      </c>
      <c r="D585" s="4" t="s">
        <v>9</v>
      </c>
      <c r="E585" s="5" t="s">
        <v>10</v>
      </c>
      <c r="F585" s="6">
        <v>16883.599999999999</v>
      </c>
      <c r="G585" s="161">
        <v>0</v>
      </c>
      <c r="H585" s="161">
        <v>0</v>
      </c>
      <c r="I585" s="127">
        <v>0</v>
      </c>
      <c r="J585" s="126">
        <v>0</v>
      </c>
      <c r="K585" s="49">
        <f t="shared" si="43"/>
        <v>0</v>
      </c>
    </row>
    <row r="586" spans="1:11" ht="47.25" outlineLevel="6" x14ac:dyDescent="0.2">
      <c r="A586" s="4"/>
      <c r="B586" s="4" t="s">
        <v>438</v>
      </c>
      <c r="C586" s="4" t="s">
        <v>447</v>
      </c>
      <c r="D586" s="4" t="s">
        <v>11</v>
      </c>
      <c r="E586" s="5" t="s">
        <v>12</v>
      </c>
      <c r="F586" s="6">
        <v>81.7</v>
      </c>
      <c r="G586" s="161">
        <v>0</v>
      </c>
      <c r="H586" s="161">
        <v>0</v>
      </c>
      <c r="I586" s="127">
        <v>0</v>
      </c>
      <c r="J586" s="126">
        <v>0</v>
      </c>
      <c r="K586" s="49">
        <f t="shared" si="43"/>
        <v>0</v>
      </c>
    </row>
    <row r="587" spans="1:11" ht="54" customHeight="1" outlineLevel="6" x14ac:dyDescent="0.2">
      <c r="A587" s="4"/>
      <c r="B587" s="4" t="s">
        <v>438</v>
      </c>
      <c r="C587" s="4" t="s">
        <v>447</v>
      </c>
      <c r="D587" s="4" t="s">
        <v>80</v>
      </c>
      <c r="E587" s="5" t="s">
        <v>81</v>
      </c>
      <c r="F587" s="6">
        <v>110568</v>
      </c>
      <c r="G587" s="161">
        <v>0</v>
      </c>
      <c r="H587" s="161">
        <v>0</v>
      </c>
      <c r="I587" s="127">
        <v>0</v>
      </c>
      <c r="J587" s="126">
        <v>0</v>
      </c>
      <c r="K587" s="49">
        <f t="shared" si="43"/>
        <v>0</v>
      </c>
    </row>
    <row r="588" spans="1:11" ht="331.5" customHeight="1" outlineLevel="5" x14ac:dyDescent="0.25">
      <c r="A588" s="1"/>
      <c r="B588" s="1" t="s">
        <v>438</v>
      </c>
      <c r="C588" s="1" t="s">
        <v>448</v>
      </c>
      <c r="D588" s="1"/>
      <c r="E588" s="8" t="s">
        <v>449</v>
      </c>
      <c r="F588" s="3">
        <v>4027.8</v>
      </c>
      <c r="G588" s="161">
        <v>0</v>
      </c>
      <c r="H588" s="161">
        <v>0</v>
      </c>
      <c r="I588" s="127">
        <v>0</v>
      </c>
      <c r="J588" s="126">
        <v>0</v>
      </c>
      <c r="K588" s="49">
        <f t="shared" si="43"/>
        <v>0</v>
      </c>
    </row>
    <row r="589" spans="1:11" ht="110.25" outlineLevel="6" x14ac:dyDescent="0.2">
      <c r="A589" s="4"/>
      <c r="B589" s="4" t="s">
        <v>438</v>
      </c>
      <c r="C589" s="4" t="s">
        <v>448</v>
      </c>
      <c r="D589" s="4" t="s">
        <v>9</v>
      </c>
      <c r="E589" s="5" t="s">
        <v>10</v>
      </c>
      <c r="F589" s="6">
        <v>9.1999999999999993</v>
      </c>
      <c r="G589" s="161">
        <v>0</v>
      </c>
      <c r="H589" s="161">
        <v>0</v>
      </c>
      <c r="I589" s="127">
        <v>0</v>
      </c>
      <c r="J589" s="126">
        <v>0</v>
      </c>
      <c r="K589" s="49">
        <f t="shared" si="43"/>
        <v>0</v>
      </c>
    </row>
    <row r="590" spans="1:11" ht="47.25" outlineLevel="6" x14ac:dyDescent="0.2">
      <c r="A590" s="4"/>
      <c r="B590" s="4" t="s">
        <v>438</v>
      </c>
      <c r="C590" s="4" t="s">
        <v>448</v>
      </c>
      <c r="D590" s="4" t="s">
        <v>11</v>
      </c>
      <c r="E590" s="5" t="s">
        <v>12</v>
      </c>
      <c r="F590" s="6">
        <v>3888.5</v>
      </c>
      <c r="G590" s="161">
        <v>0</v>
      </c>
      <c r="H590" s="161">
        <v>0</v>
      </c>
      <c r="I590" s="127">
        <v>0</v>
      </c>
      <c r="J590" s="126">
        <v>0</v>
      </c>
      <c r="K590" s="49">
        <f t="shared" si="43"/>
        <v>0</v>
      </c>
    </row>
    <row r="591" spans="1:11" ht="15.75" outlineLevel="6" x14ac:dyDescent="0.2">
      <c r="A591" s="4"/>
      <c r="B591" s="4" t="s">
        <v>438</v>
      </c>
      <c r="C591" s="4" t="s">
        <v>448</v>
      </c>
      <c r="D591" s="4" t="s">
        <v>13</v>
      </c>
      <c r="E591" s="5" t="s">
        <v>14</v>
      </c>
      <c r="F591" s="6">
        <v>130.1</v>
      </c>
      <c r="G591" s="161">
        <v>0</v>
      </c>
      <c r="H591" s="161">
        <v>0</v>
      </c>
      <c r="I591" s="127">
        <v>0</v>
      </c>
      <c r="J591" s="126">
        <v>0</v>
      </c>
      <c r="K591" s="49">
        <f t="shared" si="43"/>
        <v>0</v>
      </c>
    </row>
    <row r="592" spans="1:11" ht="63" outlineLevel="2" x14ac:dyDescent="0.25">
      <c r="A592" s="1"/>
      <c r="B592" s="1" t="s">
        <v>438</v>
      </c>
      <c r="C592" s="1" t="s">
        <v>213</v>
      </c>
      <c r="D592" s="1"/>
      <c r="E592" s="2" t="s">
        <v>214</v>
      </c>
      <c r="F592" s="3">
        <v>644</v>
      </c>
      <c r="G592" s="161">
        <v>0</v>
      </c>
      <c r="H592" s="161">
        <v>0</v>
      </c>
      <c r="I592" s="127">
        <v>0</v>
      </c>
      <c r="J592" s="126">
        <v>0</v>
      </c>
      <c r="K592" s="49">
        <f t="shared" si="43"/>
        <v>0</v>
      </c>
    </row>
    <row r="593" spans="1:11" ht="63" outlineLevel="3" x14ac:dyDescent="0.25">
      <c r="A593" s="1"/>
      <c r="B593" s="1" t="s">
        <v>438</v>
      </c>
      <c r="C593" s="1" t="s">
        <v>387</v>
      </c>
      <c r="D593" s="1"/>
      <c r="E593" s="2" t="s">
        <v>388</v>
      </c>
      <c r="F593" s="3">
        <v>644</v>
      </c>
      <c r="G593" s="161">
        <v>0</v>
      </c>
      <c r="H593" s="161">
        <v>0</v>
      </c>
      <c r="I593" s="127">
        <v>0</v>
      </c>
      <c r="J593" s="126">
        <v>0</v>
      </c>
      <c r="K593" s="49">
        <f t="shared" ref="K593:K656" si="50">I593-H593</f>
        <v>0</v>
      </c>
    </row>
    <row r="594" spans="1:11" ht="47.25" outlineLevel="4" x14ac:dyDescent="0.25">
      <c r="A594" s="1"/>
      <c r="B594" s="1" t="s">
        <v>438</v>
      </c>
      <c r="C594" s="1" t="s">
        <v>392</v>
      </c>
      <c r="D594" s="1"/>
      <c r="E594" s="2" t="s">
        <v>393</v>
      </c>
      <c r="F594" s="3">
        <v>644</v>
      </c>
      <c r="G594" s="161">
        <v>0</v>
      </c>
      <c r="H594" s="161">
        <v>0</v>
      </c>
      <c r="I594" s="127">
        <v>0</v>
      </c>
      <c r="J594" s="126">
        <v>0</v>
      </c>
      <c r="K594" s="49">
        <f t="shared" si="50"/>
        <v>0</v>
      </c>
    </row>
    <row r="595" spans="1:11" ht="78.75" outlineLevel="5" x14ac:dyDescent="0.25">
      <c r="A595" s="1"/>
      <c r="B595" s="1" t="s">
        <v>438</v>
      </c>
      <c r="C595" s="1" t="s">
        <v>394</v>
      </c>
      <c r="D595" s="1"/>
      <c r="E595" s="2" t="s">
        <v>395</v>
      </c>
      <c r="F595" s="3">
        <v>644</v>
      </c>
      <c r="G595" s="161">
        <v>0</v>
      </c>
      <c r="H595" s="161">
        <v>0</v>
      </c>
      <c r="I595" s="127">
        <v>0</v>
      </c>
      <c r="J595" s="126">
        <v>0</v>
      </c>
      <c r="K595" s="49">
        <f t="shared" si="50"/>
        <v>0</v>
      </c>
    </row>
    <row r="596" spans="1:11" ht="54.75" customHeight="1" outlineLevel="6" x14ac:dyDescent="0.2">
      <c r="A596" s="4"/>
      <c r="B596" s="4" t="s">
        <v>438</v>
      </c>
      <c r="C596" s="4" t="s">
        <v>394</v>
      </c>
      <c r="D596" s="4" t="s">
        <v>80</v>
      </c>
      <c r="E596" s="5" t="s">
        <v>81</v>
      </c>
      <c r="F596" s="6">
        <v>644</v>
      </c>
      <c r="G596" s="161">
        <v>0</v>
      </c>
      <c r="H596" s="161">
        <v>0</v>
      </c>
      <c r="I596" s="127">
        <v>0</v>
      </c>
      <c r="J596" s="126">
        <v>0</v>
      </c>
      <c r="K596" s="49">
        <f t="shared" si="50"/>
        <v>0</v>
      </c>
    </row>
    <row r="597" spans="1:11" ht="15.75" outlineLevel="1" x14ac:dyDescent="0.25">
      <c r="A597" s="1"/>
      <c r="B597" s="1" t="s">
        <v>450</v>
      </c>
      <c r="C597" s="1"/>
      <c r="D597" s="1"/>
      <c r="E597" s="2" t="s">
        <v>451</v>
      </c>
      <c r="F597" s="3">
        <v>25786.9</v>
      </c>
      <c r="G597" s="161">
        <v>0</v>
      </c>
      <c r="H597" s="161">
        <v>0</v>
      </c>
      <c r="I597" s="127">
        <v>0</v>
      </c>
      <c r="J597" s="126">
        <v>0</v>
      </c>
      <c r="K597" s="49">
        <f t="shared" si="50"/>
        <v>0</v>
      </c>
    </row>
    <row r="598" spans="1:11" ht="63" outlineLevel="2" x14ac:dyDescent="0.25">
      <c r="A598" s="1"/>
      <c r="B598" s="1" t="s">
        <v>450</v>
      </c>
      <c r="C598" s="1" t="s">
        <v>427</v>
      </c>
      <c r="D598" s="1"/>
      <c r="E598" s="2" t="s">
        <v>428</v>
      </c>
      <c r="F598" s="3">
        <v>25462</v>
      </c>
      <c r="G598" s="161">
        <v>0</v>
      </c>
      <c r="H598" s="161">
        <v>0</v>
      </c>
      <c r="I598" s="127">
        <v>0</v>
      </c>
      <c r="J598" s="126">
        <v>0</v>
      </c>
      <c r="K598" s="49">
        <f t="shared" si="50"/>
        <v>0</v>
      </c>
    </row>
    <row r="599" spans="1:11" ht="63" outlineLevel="3" x14ac:dyDescent="0.25">
      <c r="A599" s="1"/>
      <c r="B599" s="1" t="s">
        <v>450</v>
      </c>
      <c r="C599" s="1" t="s">
        <v>452</v>
      </c>
      <c r="D599" s="1"/>
      <c r="E599" s="2" t="s">
        <v>453</v>
      </c>
      <c r="F599" s="3">
        <v>25462</v>
      </c>
      <c r="G599" s="161">
        <v>0</v>
      </c>
      <c r="H599" s="161">
        <v>0</v>
      </c>
      <c r="I599" s="127">
        <v>0</v>
      </c>
      <c r="J599" s="126">
        <v>0</v>
      </c>
      <c r="K599" s="49">
        <f t="shared" si="50"/>
        <v>0</v>
      </c>
    </row>
    <row r="600" spans="1:11" ht="63" outlineLevel="4" x14ac:dyDescent="0.25">
      <c r="A600" s="1"/>
      <c r="B600" s="1" t="s">
        <v>450</v>
      </c>
      <c r="C600" s="1" t="s">
        <v>454</v>
      </c>
      <c r="D600" s="1"/>
      <c r="E600" s="2" t="s">
        <v>105</v>
      </c>
      <c r="F600" s="3">
        <v>25342</v>
      </c>
      <c r="G600" s="161">
        <v>0</v>
      </c>
      <c r="H600" s="161">
        <v>0</v>
      </c>
      <c r="I600" s="127">
        <v>0</v>
      </c>
      <c r="J600" s="126">
        <v>0</v>
      </c>
      <c r="K600" s="49">
        <f t="shared" si="50"/>
        <v>0</v>
      </c>
    </row>
    <row r="601" spans="1:11" ht="47.25" outlineLevel="5" x14ac:dyDescent="0.25">
      <c r="A601" s="1"/>
      <c r="B601" s="1" t="s">
        <v>450</v>
      </c>
      <c r="C601" s="1" t="s">
        <v>455</v>
      </c>
      <c r="D601" s="1"/>
      <c r="E601" s="2" t="s">
        <v>456</v>
      </c>
      <c r="F601" s="3">
        <v>25342</v>
      </c>
      <c r="G601" s="161">
        <v>0</v>
      </c>
      <c r="H601" s="161">
        <v>0</v>
      </c>
      <c r="I601" s="127">
        <v>0</v>
      </c>
      <c r="J601" s="126">
        <v>0</v>
      </c>
      <c r="K601" s="49">
        <f t="shared" si="50"/>
        <v>0</v>
      </c>
    </row>
    <row r="602" spans="1:11" ht="51.75" customHeight="1" outlineLevel="6" x14ac:dyDescent="0.2">
      <c r="A602" s="4"/>
      <c r="B602" s="4" t="s">
        <v>450</v>
      </c>
      <c r="C602" s="4" t="s">
        <v>455</v>
      </c>
      <c r="D602" s="4" t="s">
        <v>80</v>
      </c>
      <c r="E602" s="5" t="s">
        <v>81</v>
      </c>
      <c r="F602" s="6">
        <v>25342</v>
      </c>
      <c r="G602" s="161">
        <v>0</v>
      </c>
      <c r="H602" s="161">
        <v>0</v>
      </c>
      <c r="I602" s="127">
        <v>0</v>
      </c>
      <c r="J602" s="126">
        <v>0</v>
      </c>
      <c r="K602" s="49">
        <f t="shared" si="50"/>
        <v>0</v>
      </c>
    </row>
    <row r="603" spans="1:11" ht="65.25" customHeight="1" outlineLevel="4" x14ac:dyDescent="0.25">
      <c r="A603" s="1"/>
      <c r="B603" s="1" t="s">
        <v>450</v>
      </c>
      <c r="C603" s="1" t="s">
        <v>457</v>
      </c>
      <c r="D603" s="1"/>
      <c r="E603" s="2" t="s">
        <v>458</v>
      </c>
      <c r="F603" s="3">
        <v>120</v>
      </c>
      <c r="G603" s="161">
        <v>0</v>
      </c>
      <c r="H603" s="161">
        <v>0</v>
      </c>
      <c r="I603" s="127">
        <v>0</v>
      </c>
      <c r="J603" s="126">
        <v>0</v>
      </c>
      <c r="K603" s="49">
        <f t="shared" si="50"/>
        <v>0</v>
      </c>
    </row>
    <row r="604" spans="1:11" ht="63" outlineLevel="5" x14ac:dyDescent="0.25">
      <c r="A604" s="1"/>
      <c r="B604" s="1" t="s">
        <v>450</v>
      </c>
      <c r="C604" s="1" t="s">
        <v>459</v>
      </c>
      <c r="D604" s="1"/>
      <c r="E604" s="2" t="s">
        <v>460</v>
      </c>
      <c r="F604" s="3">
        <v>120</v>
      </c>
      <c r="G604" s="161">
        <v>0</v>
      </c>
      <c r="H604" s="161">
        <v>0</v>
      </c>
      <c r="I604" s="127">
        <v>0</v>
      </c>
      <c r="J604" s="126">
        <v>0</v>
      </c>
      <c r="K604" s="49">
        <f t="shared" si="50"/>
        <v>0</v>
      </c>
    </row>
    <row r="605" spans="1:11" ht="51.75" customHeight="1" outlineLevel="6" x14ac:dyDescent="0.2">
      <c r="A605" s="4"/>
      <c r="B605" s="4" t="s">
        <v>450</v>
      </c>
      <c r="C605" s="4" t="s">
        <v>459</v>
      </c>
      <c r="D605" s="4" t="s">
        <v>80</v>
      </c>
      <c r="E605" s="5" t="s">
        <v>81</v>
      </c>
      <c r="F605" s="6">
        <v>120</v>
      </c>
      <c r="G605" s="161">
        <v>0</v>
      </c>
      <c r="H605" s="161">
        <v>0</v>
      </c>
      <c r="I605" s="127">
        <v>0</v>
      </c>
      <c r="J605" s="126">
        <v>0</v>
      </c>
      <c r="K605" s="49">
        <f t="shared" si="50"/>
        <v>0</v>
      </c>
    </row>
    <row r="606" spans="1:11" ht="110.25" outlineLevel="2" x14ac:dyDescent="0.25">
      <c r="A606" s="1"/>
      <c r="B606" s="1" t="s">
        <v>450</v>
      </c>
      <c r="C606" s="1" t="s">
        <v>113</v>
      </c>
      <c r="D606" s="1"/>
      <c r="E606" s="2" t="s">
        <v>114</v>
      </c>
      <c r="F606" s="3">
        <v>324.89999999999998</v>
      </c>
      <c r="G606" s="161">
        <v>0</v>
      </c>
      <c r="H606" s="161">
        <v>0</v>
      </c>
      <c r="I606" s="127">
        <v>0</v>
      </c>
      <c r="J606" s="126">
        <v>0</v>
      </c>
      <c r="K606" s="49">
        <f t="shared" si="50"/>
        <v>0</v>
      </c>
    </row>
    <row r="607" spans="1:11" ht="90.75" customHeight="1" outlineLevel="5" x14ac:dyDescent="0.25">
      <c r="A607" s="1"/>
      <c r="B607" s="1" t="s">
        <v>450</v>
      </c>
      <c r="C607" s="1" t="s">
        <v>115</v>
      </c>
      <c r="D607" s="1"/>
      <c r="E607" s="2" t="s">
        <v>116</v>
      </c>
      <c r="F607" s="3">
        <v>324.89999999999998</v>
      </c>
      <c r="G607" s="161">
        <v>0</v>
      </c>
      <c r="H607" s="161">
        <v>0</v>
      </c>
      <c r="I607" s="127">
        <v>0</v>
      </c>
      <c r="J607" s="126">
        <v>0</v>
      </c>
      <c r="K607" s="49">
        <f t="shared" si="50"/>
        <v>0</v>
      </c>
    </row>
    <row r="608" spans="1:11" ht="52.5" customHeight="1" outlineLevel="6" x14ac:dyDescent="0.2">
      <c r="A608" s="4"/>
      <c r="B608" s="4" t="s">
        <v>450</v>
      </c>
      <c r="C608" s="4" t="s">
        <v>115</v>
      </c>
      <c r="D608" s="4" t="s">
        <v>80</v>
      </c>
      <c r="E608" s="5" t="s">
        <v>81</v>
      </c>
      <c r="F608" s="6">
        <v>324.89999999999998</v>
      </c>
      <c r="G608" s="161">
        <v>0</v>
      </c>
      <c r="H608" s="161">
        <v>0</v>
      </c>
      <c r="I608" s="127">
        <v>0</v>
      </c>
      <c r="J608" s="126">
        <v>0</v>
      </c>
      <c r="K608" s="49">
        <f t="shared" si="50"/>
        <v>0</v>
      </c>
    </row>
    <row r="609" spans="1:11" ht="15.75" outlineLevel="1" x14ac:dyDescent="0.25">
      <c r="A609" s="1"/>
      <c r="B609" s="1" t="s">
        <v>332</v>
      </c>
      <c r="C609" s="1"/>
      <c r="D609" s="1"/>
      <c r="E609" s="2" t="s">
        <v>333</v>
      </c>
      <c r="F609" s="3">
        <v>7363.9</v>
      </c>
      <c r="G609" s="161">
        <v>0</v>
      </c>
      <c r="H609" s="161">
        <v>0</v>
      </c>
      <c r="I609" s="127">
        <v>0</v>
      </c>
      <c r="J609" s="126">
        <v>0</v>
      </c>
      <c r="K609" s="49">
        <f t="shared" si="50"/>
        <v>0</v>
      </c>
    </row>
    <row r="610" spans="1:11" ht="63" outlineLevel="2" x14ac:dyDescent="0.25">
      <c r="A610" s="1"/>
      <c r="B610" s="1" t="s">
        <v>332</v>
      </c>
      <c r="C610" s="1" t="s">
        <v>427</v>
      </c>
      <c r="D610" s="1"/>
      <c r="E610" s="2" t="s">
        <v>428</v>
      </c>
      <c r="F610" s="3">
        <v>7363.9</v>
      </c>
      <c r="G610" s="161">
        <v>0</v>
      </c>
      <c r="H610" s="161">
        <v>0</v>
      </c>
      <c r="I610" s="127">
        <v>0</v>
      </c>
      <c r="J610" s="126">
        <v>0</v>
      </c>
      <c r="K610" s="49">
        <f t="shared" si="50"/>
        <v>0</v>
      </c>
    </row>
    <row r="611" spans="1:11" ht="78.75" outlineLevel="3" x14ac:dyDescent="0.25">
      <c r="A611" s="1"/>
      <c r="B611" s="1" t="s">
        <v>332</v>
      </c>
      <c r="C611" s="1" t="s">
        <v>461</v>
      </c>
      <c r="D611" s="1"/>
      <c r="E611" s="2" t="s">
        <v>462</v>
      </c>
      <c r="F611" s="3">
        <v>7363.9</v>
      </c>
      <c r="G611" s="161">
        <v>0</v>
      </c>
      <c r="H611" s="161">
        <v>0</v>
      </c>
      <c r="I611" s="127">
        <v>0</v>
      </c>
      <c r="J611" s="126">
        <v>0</v>
      </c>
      <c r="K611" s="49">
        <f t="shared" si="50"/>
        <v>0</v>
      </c>
    </row>
    <row r="612" spans="1:11" ht="63" outlineLevel="4" x14ac:dyDescent="0.25">
      <c r="A612" s="1"/>
      <c r="B612" s="1" t="s">
        <v>332</v>
      </c>
      <c r="C612" s="1" t="s">
        <v>463</v>
      </c>
      <c r="D612" s="1"/>
      <c r="E612" s="2" t="s">
        <v>464</v>
      </c>
      <c r="F612" s="3">
        <v>7363.9</v>
      </c>
      <c r="G612" s="161">
        <v>0</v>
      </c>
      <c r="H612" s="161">
        <v>0</v>
      </c>
      <c r="I612" s="127">
        <v>0</v>
      </c>
      <c r="J612" s="126">
        <v>0</v>
      </c>
      <c r="K612" s="49">
        <f t="shared" si="50"/>
        <v>0</v>
      </c>
    </row>
    <row r="613" spans="1:11" ht="47.25" outlineLevel="5" x14ac:dyDescent="0.25">
      <c r="A613" s="1"/>
      <c r="B613" s="1" t="s">
        <v>332</v>
      </c>
      <c r="C613" s="1" t="s">
        <v>465</v>
      </c>
      <c r="D613" s="1"/>
      <c r="E613" s="2" t="s">
        <v>466</v>
      </c>
      <c r="F613" s="3">
        <v>1322.8</v>
      </c>
      <c r="G613" s="161">
        <v>0</v>
      </c>
      <c r="H613" s="161">
        <v>0</v>
      </c>
      <c r="I613" s="127">
        <v>0</v>
      </c>
      <c r="J613" s="126">
        <v>0</v>
      </c>
      <c r="K613" s="49">
        <f t="shared" si="50"/>
        <v>0</v>
      </c>
    </row>
    <row r="614" spans="1:11" ht="49.5" customHeight="1" outlineLevel="6" x14ac:dyDescent="0.2">
      <c r="A614" s="4"/>
      <c r="B614" s="4" t="s">
        <v>332</v>
      </c>
      <c r="C614" s="4" t="s">
        <v>465</v>
      </c>
      <c r="D614" s="4" t="s">
        <v>80</v>
      </c>
      <c r="E614" s="5" t="s">
        <v>81</v>
      </c>
      <c r="F614" s="6">
        <v>1322.8</v>
      </c>
      <c r="G614" s="161">
        <v>0</v>
      </c>
      <c r="H614" s="161">
        <v>0</v>
      </c>
      <c r="I614" s="127">
        <v>0</v>
      </c>
      <c r="J614" s="126">
        <v>0</v>
      </c>
      <c r="K614" s="49">
        <f t="shared" si="50"/>
        <v>0</v>
      </c>
    </row>
    <row r="615" spans="1:11" ht="31.5" outlineLevel="5" x14ac:dyDescent="0.25">
      <c r="A615" s="1"/>
      <c r="B615" s="1" t="s">
        <v>332</v>
      </c>
      <c r="C615" s="1" t="s">
        <v>467</v>
      </c>
      <c r="D615" s="1"/>
      <c r="E615" s="2" t="s">
        <v>468</v>
      </c>
      <c r="F615" s="3">
        <v>6041.1</v>
      </c>
      <c r="G615" s="161">
        <v>0</v>
      </c>
      <c r="H615" s="161">
        <v>0</v>
      </c>
      <c r="I615" s="127">
        <v>0</v>
      </c>
      <c r="J615" s="126">
        <v>0</v>
      </c>
      <c r="K615" s="49">
        <f t="shared" si="50"/>
        <v>0</v>
      </c>
    </row>
    <row r="616" spans="1:11" ht="47.25" outlineLevel="6" x14ac:dyDescent="0.2">
      <c r="A616" s="4"/>
      <c r="B616" s="4" t="s">
        <v>332</v>
      </c>
      <c r="C616" s="4" t="s">
        <v>467</v>
      </c>
      <c r="D616" s="4" t="s">
        <v>11</v>
      </c>
      <c r="E616" s="5" t="s">
        <v>12</v>
      </c>
      <c r="F616" s="6">
        <v>1999.6</v>
      </c>
      <c r="G616" s="161">
        <v>0</v>
      </c>
      <c r="H616" s="161">
        <v>0</v>
      </c>
      <c r="I616" s="127">
        <v>0</v>
      </c>
      <c r="J616" s="126">
        <v>0</v>
      </c>
      <c r="K616" s="49">
        <f t="shared" si="50"/>
        <v>0</v>
      </c>
    </row>
    <row r="617" spans="1:11" ht="31.5" outlineLevel="6" x14ac:dyDescent="0.2">
      <c r="A617" s="4"/>
      <c r="B617" s="4" t="s">
        <v>332</v>
      </c>
      <c r="C617" s="4" t="s">
        <v>467</v>
      </c>
      <c r="D617" s="4" t="s">
        <v>362</v>
      </c>
      <c r="E617" s="5" t="s">
        <v>363</v>
      </c>
      <c r="F617" s="6">
        <v>300</v>
      </c>
      <c r="G617" s="161">
        <v>0</v>
      </c>
      <c r="H617" s="161">
        <v>0</v>
      </c>
      <c r="I617" s="127">
        <v>0</v>
      </c>
      <c r="J617" s="126">
        <v>0</v>
      </c>
      <c r="K617" s="49">
        <f t="shared" si="50"/>
        <v>0</v>
      </c>
    </row>
    <row r="618" spans="1:11" ht="52.5" customHeight="1" outlineLevel="6" x14ac:dyDescent="0.2">
      <c r="A618" s="4"/>
      <c r="B618" s="4" t="s">
        <v>332</v>
      </c>
      <c r="C618" s="4" t="s">
        <v>467</v>
      </c>
      <c r="D618" s="4" t="s">
        <v>80</v>
      </c>
      <c r="E618" s="5" t="s">
        <v>81</v>
      </c>
      <c r="F618" s="6">
        <v>3541.5</v>
      </c>
      <c r="G618" s="161">
        <v>0</v>
      </c>
      <c r="H618" s="161">
        <v>0</v>
      </c>
      <c r="I618" s="127">
        <v>0</v>
      </c>
      <c r="J618" s="126">
        <v>0</v>
      </c>
      <c r="K618" s="49">
        <f t="shared" si="50"/>
        <v>0</v>
      </c>
    </row>
    <row r="619" spans="1:11" ht="15.75" outlineLevel="6" x14ac:dyDescent="0.2">
      <c r="A619" s="4"/>
      <c r="B619" s="4" t="s">
        <v>332</v>
      </c>
      <c r="C619" s="4" t="s">
        <v>467</v>
      </c>
      <c r="D619" s="4" t="s">
        <v>13</v>
      </c>
      <c r="E619" s="5" t="s">
        <v>14</v>
      </c>
      <c r="F619" s="6">
        <v>200</v>
      </c>
      <c r="G619" s="161">
        <v>0</v>
      </c>
      <c r="H619" s="161">
        <v>0</v>
      </c>
      <c r="I619" s="127">
        <v>0</v>
      </c>
      <c r="J619" s="126">
        <v>0</v>
      </c>
      <c r="K619" s="49">
        <f t="shared" si="50"/>
        <v>0</v>
      </c>
    </row>
    <row r="620" spans="1:11" ht="31.5" outlineLevel="1" x14ac:dyDescent="0.25">
      <c r="A620" s="1"/>
      <c r="B620" s="1" t="s">
        <v>469</v>
      </c>
      <c r="C620" s="1"/>
      <c r="D620" s="1"/>
      <c r="E620" s="2" t="s">
        <v>470</v>
      </c>
      <c r="F620" s="3">
        <v>12591</v>
      </c>
      <c r="G620" s="161">
        <v>0</v>
      </c>
      <c r="H620" s="161">
        <v>0</v>
      </c>
      <c r="I620" s="127">
        <v>0</v>
      </c>
      <c r="J620" s="126">
        <v>0</v>
      </c>
      <c r="K620" s="49">
        <f t="shared" si="50"/>
        <v>0</v>
      </c>
    </row>
    <row r="621" spans="1:11" ht="63" outlineLevel="2" x14ac:dyDescent="0.25">
      <c r="A621" s="1"/>
      <c r="B621" s="1" t="s">
        <v>469</v>
      </c>
      <c r="C621" s="1" t="s">
        <v>427</v>
      </c>
      <c r="D621" s="1"/>
      <c r="E621" s="2" t="s">
        <v>428</v>
      </c>
      <c r="F621" s="3">
        <v>12591</v>
      </c>
      <c r="G621" s="161">
        <v>0</v>
      </c>
      <c r="H621" s="161">
        <v>0</v>
      </c>
      <c r="I621" s="127">
        <v>0</v>
      </c>
      <c r="J621" s="126">
        <v>0</v>
      </c>
      <c r="K621" s="49">
        <f t="shared" si="50"/>
        <v>0</v>
      </c>
    </row>
    <row r="622" spans="1:11" ht="94.5" outlineLevel="3" x14ac:dyDescent="0.25">
      <c r="A622" s="1"/>
      <c r="B622" s="1" t="s">
        <v>469</v>
      </c>
      <c r="C622" s="1" t="s">
        <v>471</v>
      </c>
      <c r="D622" s="1"/>
      <c r="E622" s="2" t="s">
        <v>472</v>
      </c>
      <c r="F622" s="3">
        <v>12404.2</v>
      </c>
      <c r="G622" s="161">
        <v>0</v>
      </c>
      <c r="H622" s="161">
        <v>0</v>
      </c>
      <c r="I622" s="127">
        <v>0</v>
      </c>
      <c r="J622" s="126">
        <v>0</v>
      </c>
      <c r="K622" s="49">
        <f t="shared" si="50"/>
        <v>0</v>
      </c>
    </row>
    <row r="623" spans="1:11" ht="78.75" outlineLevel="4" x14ac:dyDescent="0.25">
      <c r="A623" s="1"/>
      <c r="B623" s="1" t="s">
        <v>469</v>
      </c>
      <c r="C623" s="1" t="s">
        <v>473</v>
      </c>
      <c r="D623" s="1"/>
      <c r="E623" s="2" t="s">
        <v>474</v>
      </c>
      <c r="F623" s="3">
        <v>3573.5</v>
      </c>
      <c r="G623" s="161">
        <v>0</v>
      </c>
      <c r="H623" s="161">
        <v>0</v>
      </c>
      <c r="I623" s="127">
        <v>0</v>
      </c>
      <c r="J623" s="126">
        <v>0</v>
      </c>
      <c r="K623" s="49">
        <f t="shared" si="50"/>
        <v>0</v>
      </c>
    </row>
    <row r="624" spans="1:11" ht="47.25" outlineLevel="5" x14ac:dyDescent="0.25">
      <c r="A624" s="1"/>
      <c r="B624" s="1" t="s">
        <v>469</v>
      </c>
      <c r="C624" s="1" t="s">
        <v>475</v>
      </c>
      <c r="D624" s="1"/>
      <c r="E624" s="2" t="s">
        <v>8</v>
      </c>
      <c r="F624" s="3">
        <v>3573.5</v>
      </c>
      <c r="G624" s="161">
        <v>0</v>
      </c>
      <c r="H624" s="161">
        <v>0</v>
      </c>
      <c r="I624" s="127">
        <v>0</v>
      </c>
      <c r="J624" s="126">
        <v>0</v>
      </c>
      <c r="K624" s="49">
        <f t="shared" si="50"/>
        <v>0</v>
      </c>
    </row>
    <row r="625" spans="1:11" ht="110.25" outlineLevel="6" x14ac:dyDescent="0.2">
      <c r="A625" s="4"/>
      <c r="B625" s="4" t="s">
        <v>469</v>
      </c>
      <c r="C625" s="4" t="s">
        <v>475</v>
      </c>
      <c r="D625" s="4" t="s">
        <v>9</v>
      </c>
      <c r="E625" s="5" t="s">
        <v>10</v>
      </c>
      <c r="F625" s="6">
        <v>3040.4</v>
      </c>
      <c r="G625" s="161">
        <v>0</v>
      </c>
      <c r="H625" s="161">
        <v>0</v>
      </c>
      <c r="I625" s="127">
        <v>0</v>
      </c>
      <c r="J625" s="126">
        <v>0</v>
      </c>
      <c r="K625" s="49">
        <f t="shared" si="50"/>
        <v>0</v>
      </c>
    </row>
    <row r="626" spans="1:11" ht="47.25" outlineLevel="6" x14ac:dyDescent="0.2">
      <c r="A626" s="4"/>
      <c r="B626" s="4" t="s">
        <v>469</v>
      </c>
      <c r="C626" s="4" t="s">
        <v>475</v>
      </c>
      <c r="D626" s="4" t="s">
        <v>11</v>
      </c>
      <c r="E626" s="5" t="s">
        <v>12</v>
      </c>
      <c r="F626" s="6">
        <v>533.1</v>
      </c>
      <c r="G626" s="161">
        <v>0</v>
      </c>
      <c r="H626" s="161">
        <v>0</v>
      </c>
      <c r="I626" s="127">
        <v>0</v>
      </c>
      <c r="J626" s="126">
        <v>0</v>
      </c>
      <c r="K626" s="49">
        <f t="shared" si="50"/>
        <v>0</v>
      </c>
    </row>
    <row r="627" spans="1:11" ht="63" outlineLevel="4" x14ac:dyDescent="0.25">
      <c r="A627" s="1"/>
      <c r="B627" s="1" t="s">
        <v>469</v>
      </c>
      <c r="C627" s="1" t="s">
        <v>476</v>
      </c>
      <c r="D627" s="1"/>
      <c r="E627" s="2" t="s">
        <v>105</v>
      </c>
      <c r="F627" s="3">
        <v>8830.7000000000007</v>
      </c>
      <c r="G627" s="161">
        <v>0</v>
      </c>
      <c r="H627" s="161">
        <v>0</v>
      </c>
      <c r="I627" s="127">
        <v>0</v>
      </c>
      <c r="J627" s="126">
        <v>0</v>
      </c>
      <c r="K627" s="49">
        <f t="shared" si="50"/>
        <v>0</v>
      </c>
    </row>
    <row r="628" spans="1:11" ht="78.75" outlineLevel="5" x14ac:dyDescent="0.25">
      <c r="A628" s="1"/>
      <c r="B628" s="1" t="s">
        <v>469</v>
      </c>
      <c r="C628" s="1" t="s">
        <v>477</v>
      </c>
      <c r="D628" s="1"/>
      <c r="E628" s="2" t="s">
        <v>478</v>
      </c>
      <c r="F628" s="3">
        <v>8693.7000000000007</v>
      </c>
      <c r="G628" s="161">
        <v>0</v>
      </c>
      <c r="H628" s="161">
        <v>0</v>
      </c>
      <c r="I628" s="127">
        <v>0</v>
      </c>
      <c r="J628" s="126">
        <v>0</v>
      </c>
      <c r="K628" s="49">
        <f t="shared" si="50"/>
        <v>0</v>
      </c>
    </row>
    <row r="629" spans="1:11" ht="110.25" outlineLevel="6" x14ac:dyDescent="0.2">
      <c r="A629" s="4"/>
      <c r="B629" s="4" t="s">
        <v>469</v>
      </c>
      <c r="C629" s="4" t="s">
        <v>477</v>
      </c>
      <c r="D629" s="4" t="s">
        <v>9</v>
      </c>
      <c r="E629" s="5" t="s">
        <v>10</v>
      </c>
      <c r="F629" s="6">
        <v>7954.9</v>
      </c>
      <c r="G629" s="161">
        <v>0</v>
      </c>
      <c r="H629" s="161">
        <v>0</v>
      </c>
      <c r="I629" s="127">
        <v>0</v>
      </c>
      <c r="J629" s="126">
        <v>0</v>
      </c>
      <c r="K629" s="49">
        <f t="shared" si="50"/>
        <v>0</v>
      </c>
    </row>
    <row r="630" spans="1:11" ht="47.25" outlineLevel="6" x14ac:dyDescent="0.2">
      <c r="A630" s="4"/>
      <c r="B630" s="4" t="s">
        <v>469</v>
      </c>
      <c r="C630" s="4" t="s">
        <v>477</v>
      </c>
      <c r="D630" s="4" t="s">
        <v>11</v>
      </c>
      <c r="E630" s="5" t="s">
        <v>12</v>
      </c>
      <c r="F630" s="6">
        <v>736.5</v>
      </c>
      <c r="G630" s="161">
        <v>0</v>
      </c>
      <c r="H630" s="161">
        <v>0</v>
      </c>
      <c r="I630" s="127">
        <v>0</v>
      </c>
      <c r="J630" s="126">
        <v>0</v>
      </c>
      <c r="K630" s="49">
        <f t="shared" si="50"/>
        <v>0</v>
      </c>
    </row>
    <row r="631" spans="1:11" ht="15.75" outlineLevel="6" x14ac:dyDescent="0.2">
      <c r="A631" s="4"/>
      <c r="B631" s="4" t="s">
        <v>469</v>
      </c>
      <c r="C631" s="4" t="s">
        <v>477</v>
      </c>
      <c r="D631" s="4" t="s">
        <v>13</v>
      </c>
      <c r="E631" s="5" t="s">
        <v>14</v>
      </c>
      <c r="F631" s="6">
        <v>2.2999999999999998</v>
      </c>
      <c r="G631" s="161">
        <v>0</v>
      </c>
      <c r="H631" s="161">
        <v>0</v>
      </c>
      <c r="I631" s="127">
        <v>0</v>
      </c>
      <c r="J631" s="126">
        <v>0</v>
      </c>
      <c r="K631" s="49">
        <f t="shared" si="50"/>
        <v>0</v>
      </c>
    </row>
    <row r="632" spans="1:11" ht="47.25" outlineLevel="5" x14ac:dyDescent="0.25">
      <c r="A632" s="1"/>
      <c r="B632" s="1" t="s">
        <v>469</v>
      </c>
      <c r="C632" s="1" t="s">
        <v>479</v>
      </c>
      <c r="D632" s="1"/>
      <c r="E632" s="2" t="s">
        <v>437</v>
      </c>
      <c r="F632" s="3">
        <v>137</v>
      </c>
      <c r="G632" s="161">
        <v>0</v>
      </c>
      <c r="H632" s="161">
        <v>0</v>
      </c>
      <c r="I632" s="127">
        <v>0</v>
      </c>
      <c r="J632" s="126">
        <v>0</v>
      </c>
      <c r="K632" s="49">
        <f t="shared" si="50"/>
        <v>0</v>
      </c>
    </row>
    <row r="633" spans="1:11" ht="110.25" outlineLevel="6" x14ac:dyDescent="0.2">
      <c r="A633" s="4"/>
      <c r="B633" s="4" t="s">
        <v>469</v>
      </c>
      <c r="C633" s="4" t="s">
        <v>479</v>
      </c>
      <c r="D633" s="4" t="s">
        <v>9</v>
      </c>
      <c r="E633" s="5" t="s">
        <v>10</v>
      </c>
      <c r="F633" s="6">
        <v>133.30000000000001</v>
      </c>
      <c r="G633" s="161">
        <v>0</v>
      </c>
      <c r="H633" s="161">
        <v>0</v>
      </c>
      <c r="I633" s="127">
        <v>0</v>
      </c>
      <c r="J633" s="126">
        <v>0</v>
      </c>
      <c r="K633" s="49">
        <f t="shared" si="50"/>
        <v>0</v>
      </c>
    </row>
    <row r="634" spans="1:11" ht="47.25" outlineLevel="6" x14ac:dyDescent="0.2">
      <c r="A634" s="4"/>
      <c r="B634" s="4" t="s">
        <v>469</v>
      </c>
      <c r="C634" s="4" t="s">
        <v>479</v>
      </c>
      <c r="D634" s="4" t="s">
        <v>11</v>
      </c>
      <c r="E634" s="5" t="s">
        <v>12</v>
      </c>
      <c r="F634" s="6">
        <v>3.7</v>
      </c>
      <c r="G634" s="161">
        <v>0</v>
      </c>
      <c r="H634" s="161">
        <v>0</v>
      </c>
      <c r="I634" s="127">
        <v>0</v>
      </c>
      <c r="J634" s="126">
        <v>0</v>
      </c>
      <c r="K634" s="49">
        <f t="shared" si="50"/>
        <v>0</v>
      </c>
    </row>
    <row r="635" spans="1:11" ht="78.75" outlineLevel="3" x14ac:dyDescent="0.25">
      <c r="A635" s="1"/>
      <c r="B635" s="1" t="s">
        <v>469</v>
      </c>
      <c r="C635" s="1" t="s">
        <v>461</v>
      </c>
      <c r="D635" s="1"/>
      <c r="E635" s="2" t="s">
        <v>462</v>
      </c>
      <c r="F635" s="3">
        <v>186.8</v>
      </c>
      <c r="G635" s="161">
        <v>0</v>
      </c>
      <c r="H635" s="161">
        <v>0</v>
      </c>
      <c r="I635" s="127">
        <v>0</v>
      </c>
      <c r="J635" s="126">
        <v>0</v>
      </c>
      <c r="K635" s="49">
        <f t="shared" si="50"/>
        <v>0</v>
      </c>
    </row>
    <row r="636" spans="1:11" ht="63" outlineLevel="4" x14ac:dyDescent="0.25">
      <c r="A636" s="1"/>
      <c r="B636" s="1" t="s">
        <v>469</v>
      </c>
      <c r="C636" s="1" t="s">
        <v>463</v>
      </c>
      <c r="D636" s="1"/>
      <c r="E636" s="2" t="s">
        <v>464</v>
      </c>
      <c r="F636" s="3">
        <v>186.8</v>
      </c>
      <c r="G636" s="161">
        <v>0</v>
      </c>
      <c r="H636" s="161">
        <v>0</v>
      </c>
      <c r="I636" s="127">
        <v>0</v>
      </c>
      <c r="J636" s="126">
        <v>0</v>
      </c>
      <c r="K636" s="49">
        <f t="shared" si="50"/>
        <v>0</v>
      </c>
    </row>
    <row r="637" spans="1:11" ht="31.5" outlineLevel="5" x14ac:dyDescent="0.25">
      <c r="A637" s="1"/>
      <c r="B637" s="1" t="s">
        <v>469</v>
      </c>
      <c r="C637" s="1" t="s">
        <v>467</v>
      </c>
      <c r="D637" s="1"/>
      <c r="E637" s="2" t="s">
        <v>468</v>
      </c>
      <c r="F637" s="3">
        <v>186.8</v>
      </c>
      <c r="G637" s="161">
        <v>0</v>
      </c>
      <c r="H637" s="161">
        <v>0</v>
      </c>
      <c r="I637" s="127">
        <v>0</v>
      </c>
      <c r="J637" s="126">
        <v>0</v>
      </c>
      <c r="K637" s="49">
        <f t="shared" si="50"/>
        <v>0</v>
      </c>
    </row>
    <row r="638" spans="1:11" ht="110.25" outlineLevel="6" x14ac:dyDescent="0.2">
      <c r="A638" s="4"/>
      <c r="B638" s="4" t="s">
        <v>469</v>
      </c>
      <c r="C638" s="4" t="s">
        <v>467</v>
      </c>
      <c r="D638" s="4" t="s">
        <v>9</v>
      </c>
      <c r="E638" s="5" t="s">
        <v>10</v>
      </c>
      <c r="F638" s="6">
        <v>186.8</v>
      </c>
      <c r="G638" s="161">
        <v>0</v>
      </c>
      <c r="H638" s="161">
        <v>0</v>
      </c>
      <c r="I638" s="127">
        <v>0</v>
      </c>
      <c r="J638" s="126">
        <v>0</v>
      </c>
      <c r="K638" s="49">
        <f t="shared" si="50"/>
        <v>0</v>
      </c>
    </row>
    <row r="639" spans="1:11" ht="15.75" outlineLevel="6" x14ac:dyDescent="0.2">
      <c r="A639" s="4"/>
      <c r="B639" s="1" t="s">
        <v>508</v>
      </c>
      <c r="C639" s="4"/>
      <c r="D639" s="4"/>
      <c r="E639" s="7" t="s">
        <v>509</v>
      </c>
      <c r="F639" s="3">
        <f>F640+F662</f>
        <v>34489.699999999997</v>
      </c>
      <c r="G639" s="161">
        <v>0</v>
      </c>
      <c r="H639" s="161">
        <v>0</v>
      </c>
      <c r="I639" s="127">
        <v>0</v>
      </c>
      <c r="J639" s="126">
        <v>0</v>
      </c>
      <c r="K639" s="49">
        <f t="shared" si="50"/>
        <v>0</v>
      </c>
    </row>
    <row r="640" spans="1:11" ht="19.5" customHeight="1" outlineLevel="1" x14ac:dyDescent="0.25">
      <c r="A640" s="1"/>
      <c r="B640" s="1" t="s">
        <v>364</v>
      </c>
      <c r="C640" s="1"/>
      <c r="D640" s="1"/>
      <c r="E640" s="2" t="s">
        <v>365</v>
      </c>
      <c r="F640" s="3">
        <v>29934</v>
      </c>
      <c r="G640" s="161">
        <v>0</v>
      </c>
      <c r="H640" s="161">
        <v>0</v>
      </c>
      <c r="I640" s="127">
        <v>0</v>
      </c>
      <c r="J640" s="126">
        <v>0</v>
      </c>
      <c r="K640" s="49">
        <f t="shared" si="50"/>
        <v>0</v>
      </c>
    </row>
    <row r="641" spans="1:11" ht="63" outlineLevel="2" x14ac:dyDescent="0.25">
      <c r="A641" s="1"/>
      <c r="B641" s="1" t="s">
        <v>364</v>
      </c>
      <c r="C641" s="1" t="s">
        <v>427</v>
      </c>
      <c r="D641" s="1"/>
      <c r="E641" s="2" t="s">
        <v>428</v>
      </c>
      <c r="F641" s="3">
        <v>29934</v>
      </c>
      <c r="G641" s="161">
        <v>0</v>
      </c>
      <c r="H641" s="161">
        <v>0</v>
      </c>
      <c r="I641" s="127">
        <v>0</v>
      </c>
      <c r="J641" s="126">
        <v>0</v>
      </c>
      <c r="K641" s="49">
        <f t="shared" si="50"/>
        <v>0</v>
      </c>
    </row>
    <row r="642" spans="1:11" ht="63" outlineLevel="3" x14ac:dyDescent="0.25">
      <c r="A642" s="1"/>
      <c r="B642" s="1" t="s">
        <v>364</v>
      </c>
      <c r="C642" s="1" t="s">
        <v>429</v>
      </c>
      <c r="D642" s="1"/>
      <c r="E642" s="2" t="s">
        <v>430</v>
      </c>
      <c r="F642" s="3">
        <v>4523</v>
      </c>
      <c r="G642" s="161">
        <v>0</v>
      </c>
      <c r="H642" s="161">
        <v>0</v>
      </c>
      <c r="I642" s="127">
        <v>0</v>
      </c>
      <c r="J642" s="126">
        <v>0</v>
      </c>
      <c r="K642" s="49">
        <f t="shared" si="50"/>
        <v>0</v>
      </c>
    </row>
    <row r="643" spans="1:11" ht="111.75" customHeight="1" outlineLevel="4" x14ac:dyDescent="0.25">
      <c r="A643" s="1"/>
      <c r="B643" s="1" t="s">
        <v>364</v>
      </c>
      <c r="C643" s="1" t="s">
        <v>480</v>
      </c>
      <c r="D643" s="1"/>
      <c r="E643" s="2" t="s">
        <v>481</v>
      </c>
      <c r="F643" s="3">
        <v>4523</v>
      </c>
      <c r="G643" s="161">
        <v>0</v>
      </c>
      <c r="H643" s="161">
        <v>0</v>
      </c>
      <c r="I643" s="127">
        <v>0</v>
      </c>
      <c r="J643" s="126">
        <v>0</v>
      </c>
      <c r="K643" s="49">
        <f t="shared" si="50"/>
        <v>0</v>
      </c>
    </row>
    <row r="644" spans="1:11" ht="157.5" outlineLevel="5" x14ac:dyDescent="0.25">
      <c r="A644" s="1"/>
      <c r="B644" s="1" t="s">
        <v>364</v>
      </c>
      <c r="C644" s="1" t="s">
        <v>482</v>
      </c>
      <c r="D644" s="1"/>
      <c r="E644" s="8" t="s">
        <v>483</v>
      </c>
      <c r="F644" s="3">
        <v>4523</v>
      </c>
      <c r="G644" s="161">
        <v>0</v>
      </c>
      <c r="H644" s="161">
        <v>0</v>
      </c>
      <c r="I644" s="127">
        <v>0</v>
      </c>
      <c r="J644" s="126">
        <v>0</v>
      </c>
      <c r="K644" s="49">
        <f t="shared" si="50"/>
        <v>0</v>
      </c>
    </row>
    <row r="645" spans="1:11" ht="31.5" outlineLevel="6" x14ac:dyDescent="0.2">
      <c r="A645" s="4"/>
      <c r="B645" s="4" t="s">
        <v>364</v>
      </c>
      <c r="C645" s="4" t="s">
        <v>482</v>
      </c>
      <c r="D645" s="4" t="s">
        <v>362</v>
      </c>
      <c r="E645" s="5" t="s">
        <v>363</v>
      </c>
      <c r="F645" s="6">
        <v>1993</v>
      </c>
      <c r="G645" s="161">
        <v>0</v>
      </c>
      <c r="H645" s="161">
        <v>0</v>
      </c>
      <c r="I645" s="127">
        <v>0</v>
      </c>
      <c r="J645" s="126">
        <v>0</v>
      </c>
      <c r="K645" s="49">
        <f t="shared" si="50"/>
        <v>0</v>
      </c>
    </row>
    <row r="646" spans="1:11" ht="53.25" customHeight="1" outlineLevel="6" x14ac:dyDescent="0.2">
      <c r="A646" s="4"/>
      <c r="B646" s="4" t="s">
        <v>364</v>
      </c>
      <c r="C646" s="4" t="s">
        <v>482</v>
      </c>
      <c r="D646" s="4" t="s">
        <v>80</v>
      </c>
      <c r="E646" s="5" t="s">
        <v>81</v>
      </c>
      <c r="F646" s="6">
        <v>2530</v>
      </c>
      <c r="G646" s="161">
        <v>0</v>
      </c>
      <c r="H646" s="161">
        <v>0</v>
      </c>
      <c r="I646" s="127">
        <v>0</v>
      </c>
      <c r="J646" s="126">
        <v>0</v>
      </c>
      <c r="K646" s="49">
        <f t="shared" si="50"/>
        <v>0</v>
      </c>
    </row>
    <row r="647" spans="1:11" ht="78.75" outlineLevel="3" x14ac:dyDescent="0.25">
      <c r="A647" s="1"/>
      <c r="B647" s="1" t="s">
        <v>364</v>
      </c>
      <c r="C647" s="1" t="s">
        <v>440</v>
      </c>
      <c r="D647" s="1"/>
      <c r="E647" s="2" t="s">
        <v>441</v>
      </c>
      <c r="F647" s="3">
        <v>24976</v>
      </c>
      <c r="G647" s="161">
        <v>0</v>
      </c>
      <c r="H647" s="161">
        <v>0</v>
      </c>
      <c r="I647" s="127">
        <v>0</v>
      </c>
      <c r="J647" s="126">
        <v>0</v>
      </c>
      <c r="K647" s="49">
        <f t="shared" si="50"/>
        <v>0</v>
      </c>
    </row>
    <row r="648" spans="1:11" ht="63" outlineLevel="4" x14ac:dyDescent="0.25">
      <c r="A648" s="1"/>
      <c r="B648" s="1" t="s">
        <v>364</v>
      </c>
      <c r="C648" s="1" t="s">
        <v>442</v>
      </c>
      <c r="D648" s="1"/>
      <c r="E648" s="2" t="s">
        <v>105</v>
      </c>
      <c r="F648" s="3">
        <v>20162.2</v>
      </c>
      <c r="G648" s="161">
        <v>0</v>
      </c>
      <c r="H648" s="161">
        <v>0</v>
      </c>
      <c r="I648" s="127">
        <v>0</v>
      </c>
      <c r="J648" s="126">
        <v>0</v>
      </c>
      <c r="K648" s="49">
        <f t="shared" si="50"/>
        <v>0</v>
      </c>
    </row>
    <row r="649" spans="1:11" ht="47.25" outlineLevel="5" x14ac:dyDescent="0.25">
      <c r="A649" s="1"/>
      <c r="B649" s="1" t="s">
        <v>364</v>
      </c>
      <c r="C649" s="1" t="s">
        <v>447</v>
      </c>
      <c r="D649" s="1"/>
      <c r="E649" s="2" t="s">
        <v>437</v>
      </c>
      <c r="F649" s="3">
        <v>20162.2</v>
      </c>
      <c r="G649" s="161">
        <v>0</v>
      </c>
      <c r="H649" s="161">
        <v>0</v>
      </c>
      <c r="I649" s="127">
        <v>0</v>
      </c>
      <c r="J649" s="126">
        <v>0</v>
      </c>
      <c r="K649" s="49">
        <f t="shared" si="50"/>
        <v>0</v>
      </c>
    </row>
    <row r="650" spans="1:11" ht="31.5" outlineLevel="6" x14ac:dyDescent="0.2">
      <c r="A650" s="4"/>
      <c r="B650" s="4" t="s">
        <v>364</v>
      </c>
      <c r="C650" s="4" t="s">
        <v>447</v>
      </c>
      <c r="D650" s="4" t="s">
        <v>362</v>
      </c>
      <c r="E650" s="5" t="s">
        <v>363</v>
      </c>
      <c r="F650" s="6">
        <v>1412.9</v>
      </c>
      <c r="G650" s="161">
        <v>0</v>
      </c>
      <c r="H650" s="161">
        <v>0</v>
      </c>
      <c r="I650" s="127">
        <v>0</v>
      </c>
      <c r="J650" s="126">
        <v>0</v>
      </c>
      <c r="K650" s="49">
        <f t="shared" si="50"/>
        <v>0</v>
      </c>
    </row>
    <row r="651" spans="1:11" ht="54.75" customHeight="1" outlineLevel="6" x14ac:dyDescent="0.2">
      <c r="A651" s="4"/>
      <c r="B651" s="4" t="s">
        <v>364</v>
      </c>
      <c r="C651" s="4" t="s">
        <v>447</v>
      </c>
      <c r="D651" s="4" t="s">
        <v>80</v>
      </c>
      <c r="E651" s="5" t="s">
        <v>81</v>
      </c>
      <c r="F651" s="6">
        <v>18749.3</v>
      </c>
      <c r="G651" s="161">
        <v>0</v>
      </c>
      <c r="H651" s="161">
        <v>0</v>
      </c>
      <c r="I651" s="127">
        <v>0</v>
      </c>
      <c r="J651" s="126">
        <v>0</v>
      </c>
      <c r="K651" s="49">
        <f t="shared" si="50"/>
        <v>0</v>
      </c>
    </row>
    <row r="652" spans="1:11" ht="106.5" customHeight="1" outlineLevel="4" x14ac:dyDescent="0.25">
      <c r="A652" s="1"/>
      <c r="B652" s="1" t="s">
        <v>364</v>
      </c>
      <c r="C652" s="1" t="s">
        <v>484</v>
      </c>
      <c r="D652" s="1"/>
      <c r="E652" s="2" t="s">
        <v>481</v>
      </c>
      <c r="F652" s="3">
        <v>4813.8</v>
      </c>
      <c r="G652" s="161">
        <v>0</v>
      </c>
      <c r="H652" s="161">
        <v>0</v>
      </c>
      <c r="I652" s="127">
        <v>0</v>
      </c>
      <c r="J652" s="126">
        <v>0</v>
      </c>
      <c r="K652" s="49">
        <f t="shared" si="50"/>
        <v>0</v>
      </c>
    </row>
    <row r="653" spans="1:11" ht="157.5" outlineLevel="5" x14ac:dyDescent="0.25">
      <c r="A653" s="1"/>
      <c r="B653" s="1" t="s">
        <v>364</v>
      </c>
      <c r="C653" s="1" t="s">
        <v>485</v>
      </c>
      <c r="D653" s="1"/>
      <c r="E653" s="8" t="s">
        <v>483</v>
      </c>
      <c r="F653" s="3">
        <v>4813.8</v>
      </c>
      <c r="G653" s="161">
        <v>0</v>
      </c>
      <c r="H653" s="161">
        <v>0</v>
      </c>
      <c r="I653" s="127">
        <v>0</v>
      </c>
      <c r="J653" s="126">
        <v>0</v>
      </c>
      <c r="K653" s="49">
        <f t="shared" si="50"/>
        <v>0</v>
      </c>
    </row>
    <row r="654" spans="1:11" ht="110.25" outlineLevel="6" x14ac:dyDescent="0.2">
      <c r="A654" s="4"/>
      <c r="B654" s="4" t="s">
        <v>364</v>
      </c>
      <c r="C654" s="4" t="s">
        <v>485</v>
      </c>
      <c r="D654" s="4" t="s">
        <v>9</v>
      </c>
      <c r="E654" s="5" t="s">
        <v>10</v>
      </c>
      <c r="F654" s="6">
        <v>469</v>
      </c>
      <c r="G654" s="161">
        <v>0</v>
      </c>
      <c r="H654" s="161">
        <v>0</v>
      </c>
      <c r="I654" s="127">
        <v>0</v>
      </c>
      <c r="J654" s="126">
        <v>0</v>
      </c>
      <c r="K654" s="49">
        <f t="shared" si="50"/>
        <v>0</v>
      </c>
    </row>
    <row r="655" spans="1:11" ht="31.5" outlineLevel="6" x14ac:dyDescent="0.2">
      <c r="A655" s="4"/>
      <c r="B655" s="4" t="s">
        <v>364</v>
      </c>
      <c r="C655" s="4" t="s">
        <v>485</v>
      </c>
      <c r="D655" s="4" t="s">
        <v>362</v>
      </c>
      <c r="E655" s="5" t="s">
        <v>363</v>
      </c>
      <c r="F655" s="6">
        <v>1940.5</v>
      </c>
      <c r="G655" s="161">
        <v>0</v>
      </c>
      <c r="H655" s="161">
        <v>0</v>
      </c>
      <c r="I655" s="127">
        <v>0</v>
      </c>
      <c r="J655" s="126">
        <v>0</v>
      </c>
      <c r="K655" s="49">
        <f t="shared" si="50"/>
        <v>0</v>
      </c>
    </row>
    <row r="656" spans="1:11" ht="63" outlineLevel="6" x14ac:dyDescent="0.2">
      <c r="A656" s="4"/>
      <c r="B656" s="4" t="s">
        <v>364</v>
      </c>
      <c r="C656" s="4" t="s">
        <v>485</v>
      </c>
      <c r="D656" s="4" t="s">
        <v>80</v>
      </c>
      <c r="E656" s="5" t="s">
        <v>81</v>
      </c>
      <c r="F656" s="6">
        <v>2404.3000000000002</v>
      </c>
      <c r="G656" s="161">
        <v>0</v>
      </c>
      <c r="H656" s="161">
        <v>0</v>
      </c>
      <c r="I656" s="127">
        <v>0</v>
      </c>
      <c r="J656" s="126">
        <v>0</v>
      </c>
      <c r="K656" s="49">
        <f t="shared" si="50"/>
        <v>0</v>
      </c>
    </row>
    <row r="657" spans="1:11" ht="63" outlineLevel="3" x14ac:dyDescent="0.25">
      <c r="A657" s="1"/>
      <c r="B657" s="1" t="s">
        <v>364</v>
      </c>
      <c r="C657" s="1" t="s">
        <v>452</v>
      </c>
      <c r="D657" s="1"/>
      <c r="E657" s="2" t="s">
        <v>453</v>
      </c>
      <c r="F657" s="3">
        <v>435</v>
      </c>
      <c r="G657" s="161">
        <v>0</v>
      </c>
      <c r="H657" s="161">
        <v>0</v>
      </c>
      <c r="I657" s="127">
        <v>0</v>
      </c>
      <c r="J657" s="126">
        <v>0</v>
      </c>
      <c r="K657" s="49">
        <f t="shared" ref="K657:K714" si="51">I657-H657</f>
        <v>0</v>
      </c>
    </row>
    <row r="658" spans="1:11" ht="126" outlineLevel="4" x14ac:dyDescent="0.25">
      <c r="A658" s="1"/>
      <c r="B658" s="1" t="s">
        <v>364</v>
      </c>
      <c r="C658" s="1" t="s">
        <v>486</v>
      </c>
      <c r="D658" s="1"/>
      <c r="E658" s="2" t="s">
        <v>481</v>
      </c>
      <c r="F658" s="3">
        <v>435</v>
      </c>
      <c r="G658" s="161">
        <v>0</v>
      </c>
      <c r="H658" s="161">
        <v>0</v>
      </c>
      <c r="I658" s="127">
        <v>0</v>
      </c>
      <c r="J658" s="126">
        <v>0</v>
      </c>
      <c r="K658" s="49">
        <f t="shared" si="51"/>
        <v>0</v>
      </c>
    </row>
    <row r="659" spans="1:11" ht="157.5" outlineLevel="5" x14ac:dyDescent="0.25">
      <c r="A659" s="1"/>
      <c r="B659" s="1" t="s">
        <v>364</v>
      </c>
      <c r="C659" s="1" t="s">
        <v>487</v>
      </c>
      <c r="D659" s="1"/>
      <c r="E659" s="8" t="s">
        <v>483</v>
      </c>
      <c r="F659" s="3">
        <v>435</v>
      </c>
      <c r="G659" s="161">
        <v>0</v>
      </c>
      <c r="H659" s="161">
        <v>0</v>
      </c>
      <c r="I659" s="127">
        <v>0</v>
      </c>
      <c r="J659" s="126">
        <v>0</v>
      </c>
      <c r="K659" s="49">
        <f t="shared" si="51"/>
        <v>0</v>
      </c>
    </row>
    <row r="660" spans="1:11" ht="31.5" outlineLevel="6" x14ac:dyDescent="0.2">
      <c r="A660" s="4"/>
      <c r="B660" s="4" t="s">
        <v>364</v>
      </c>
      <c r="C660" s="4" t="s">
        <v>487</v>
      </c>
      <c r="D660" s="4" t="s">
        <v>362</v>
      </c>
      <c r="E660" s="5" t="s">
        <v>363</v>
      </c>
      <c r="F660" s="6">
        <v>25</v>
      </c>
      <c r="G660" s="161">
        <v>0</v>
      </c>
      <c r="H660" s="161">
        <v>0</v>
      </c>
      <c r="I660" s="127">
        <v>0</v>
      </c>
      <c r="J660" s="126">
        <v>0</v>
      </c>
      <c r="K660" s="49">
        <f t="shared" si="51"/>
        <v>0</v>
      </c>
    </row>
    <row r="661" spans="1:11" ht="53.25" customHeight="1" outlineLevel="6" x14ac:dyDescent="0.2">
      <c r="A661" s="4"/>
      <c r="B661" s="4" t="s">
        <v>364</v>
      </c>
      <c r="C661" s="4" t="s">
        <v>487</v>
      </c>
      <c r="D661" s="4" t="s">
        <v>80</v>
      </c>
      <c r="E661" s="5" t="s">
        <v>81</v>
      </c>
      <c r="F661" s="6">
        <v>410</v>
      </c>
      <c r="G661" s="161">
        <v>0</v>
      </c>
      <c r="H661" s="161">
        <v>0</v>
      </c>
      <c r="I661" s="127">
        <v>0</v>
      </c>
      <c r="J661" s="126">
        <v>0</v>
      </c>
      <c r="K661" s="49">
        <f t="shared" si="51"/>
        <v>0</v>
      </c>
    </row>
    <row r="662" spans="1:11" ht="15.75" outlineLevel="1" x14ac:dyDescent="0.25">
      <c r="A662" s="1"/>
      <c r="B662" s="1" t="s">
        <v>381</v>
      </c>
      <c r="C662" s="1"/>
      <c r="D662" s="1"/>
      <c r="E662" s="2" t="s">
        <v>382</v>
      </c>
      <c r="F662" s="3">
        <v>4555.7</v>
      </c>
      <c r="G662" s="161">
        <v>0</v>
      </c>
      <c r="H662" s="161">
        <v>0</v>
      </c>
      <c r="I662" s="127">
        <v>0</v>
      </c>
      <c r="J662" s="126">
        <v>0</v>
      </c>
      <c r="K662" s="49">
        <f t="shared" si="51"/>
        <v>0</v>
      </c>
    </row>
    <row r="663" spans="1:11" ht="63" outlineLevel="2" x14ac:dyDescent="0.25">
      <c r="A663" s="1"/>
      <c r="B663" s="1" t="s">
        <v>381</v>
      </c>
      <c r="C663" s="1" t="s">
        <v>427</v>
      </c>
      <c r="D663" s="1"/>
      <c r="E663" s="2" t="s">
        <v>428</v>
      </c>
      <c r="F663" s="3">
        <v>4555.7</v>
      </c>
      <c r="G663" s="161">
        <v>0</v>
      </c>
      <c r="H663" s="161">
        <v>0</v>
      </c>
      <c r="I663" s="127">
        <v>0</v>
      </c>
      <c r="J663" s="126">
        <v>0</v>
      </c>
      <c r="K663" s="49">
        <f t="shared" si="51"/>
        <v>0</v>
      </c>
    </row>
    <row r="664" spans="1:11" ht="63" outlineLevel="3" x14ac:dyDescent="0.25">
      <c r="A664" s="1"/>
      <c r="B664" s="1" t="s">
        <v>381</v>
      </c>
      <c r="C664" s="1" t="s">
        <v>429</v>
      </c>
      <c r="D664" s="1"/>
      <c r="E664" s="2" t="s">
        <v>430</v>
      </c>
      <c r="F664" s="3">
        <v>4555.7</v>
      </c>
      <c r="G664" s="161">
        <v>0</v>
      </c>
      <c r="H664" s="161">
        <v>0</v>
      </c>
      <c r="I664" s="127">
        <v>0</v>
      </c>
      <c r="J664" s="126">
        <v>0</v>
      </c>
      <c r="K664" s="49">
        <f t="shared" si="51"/>
        <v>0</v>
      </c>
    </row>
    <row r="665" spans="1:11" ht="63" outlineLevel="4" x14ac:dyDescent="0.25">
      <c r="A665" s="1"/>
      <c r="B665" s="1" t="s">
        <v>381</v>
      </c>
      <c r="C665" s="1" t="s">
        <v>431</v>
      </c>
      <c r="D665" s="1"/>
      <c r="E665" s="2" t="s">
        <v>105</v>
      </c>
      <c r="F665" s="3">
        <v>4555.7</v>
      </c>
      <c r="G665" s="161">
        <v>0</v>
      </c>
      <c r="H665" s="161">
        <v>0</v>
      </c>
      <c r="I665" s="127">
        <v>0</v>
      </c>
      <c r="J665" s="126">
        <v>0</v>
      </c>
      <c r="K665" s="49">
        <f t="shared" si="51"/>
        <v>0</v>
      </c>
    </row>
    <row r="666" spans="1:11" ht="47.25" outlineLevel="5" x14ac:dyDescent="0.25">
      <c r="A666" s="1"/>
      <c r="B666" s="1" t="s">
        <v>381</v>
      </c>
      <c r="C666" s="1" t="s">
        <v>436</v>
      </c>
      <c r="D666" s="1"/>
      <c r="E666" s="2" t="s">
        <v>437</v>
      </c>
      <c r="F666" s="3">
        <v>4555.7</v>
      </c>
      <c r="G666" s="161">
        <v>0</v>
      </c>
      <c r="H666" s="161">
        <v>0</v>
      </c>
      <c r="I666" s="127">
        <v>0</v>
      </c>
      <c r="J666" s="126">
        <v>0</v>
      </c>
      <c r="K666" s="49">
        <f t="shared" si="51"/>
        <v>0</v>
      </c>
    </row>
    <row r="667" spans="1:11" ht="53.25" customHeight="1" outlineLevel="6" x14ac:dyDescent="0.2">
      <c r="A667" s="4"/>
      <c r="B667" s="4" t="s">
        <v>381</v>
      </c>
      <c r="C667" s="4" t="s">
        <v>436</v>
      </c>
      <c r="D667" s="4" t="s">
        <v>80</v>
      </c>
      <c r="E667" s="5" t="s">
        <v>81</v>
      </c>
      <c r="F667" s="6">
        <v>4555.7</v>
      </c>
      <c r="G667" s="161">
        <v>0</v>
      </c>
      <c r="H667" s="161">
        <v>0</v>
      </c>
      <c r="I667" s="127">
        <v>0</v>
      </c>
      <c r="J667" s="126">
        <v>0</v>
      </c>
      <c r="K667" s="49">
        <f t="shared" si="51"/>
        <v>0</v>
      </c>
    </row>
    <row r="668" spans="1:11" ht="63" x14ac:dyDescent="0.25">
      <c r="A668" s="1" t="s">
        <v>527</v>
      </c>
      <c r="B668" s="11"/>
      <c r="C668" s="11"/>
      <c r="D668" s="1"/>
      <c r="E668" s="2" t="s">
        <v>528</v>
      </c>
      <c r="F668" s="11" t="s">
        <v>539</v>
      </c>
      <c r="G668" s="3">
        <f>G669</f>
        <v>22625.8</v>
      </c>
      <c r="H668" s="3">
        <f t="shared" ref="H668:I668" si="52">H669</f>
        <v>8617.5</v>
      </c>
      <c r="I668" s="3">
        <f t="shared" si="52"/>
        <v>8612.7999999999993</v>
      </c>
      <c r="J668" s="126">
        <f>I668/H668*100</f>
        <v>99.945459820133436</v>
      </c>
      <c r="K668" s="49">
        <f t="shared" si="51"/>
        <v>-4.7000000000007276</v>
      </c>
    </row>
    <row r="669" spans="1:11" ht="31.5" x14ac:dyDescent="0.25">
      <c r="A669" s="1"/>
      <c r="B669" s="1" t="s">
        <v>493</v>
      </c>
      <c r="C669" s="1"/>
      <c r="D669" s="1"/>
      <c r="E669" s="2" t="s">
        <v>494</v>
      </c>
      <c r="F669" s="11" t="s">
        <v>539</v>
      </c>
      <c r="G669" s="3">
        <f>G670+G679</f>
        <v>22625.8</v>
      </c>
      <c r="H669" s="3">
        <f t="shared" ref="H669:I669" si="53">H670+H679</f>
        <v>8617.5</v>
      </c>
      <c r="I669" s="3">
        <f t="shared" si="53"/>
        <v>8612.7999999999993</v>
      </c>
      <c r="J669" s="126">
        <f t="shared" ref="J669:J683" si="54">I669/H669*100</f>
        <v>99.945459820133436</v>
      </c>
      <c r="K669" s="49">
        <f t="shared" si="51"/>
        <v>-4.7000000000007276</v>
      </c>
    </row>
    <row r="670" spans="1:11" ht="78.75" x14ac:dyDescent="0.25">
      <c r="A670" s="1"/>
      <c r="B670" s="1" t="s">
        <v>3</v>
      </c>
      <c r="C670" s="1"/>
      <c r="D670" s="1"/>
      <c r="E670" s="2" t="s">
        <v>4</v>
      </c>
      <c r="F670" s="11" t="s">
        <v>539</v>
      </c>
      <c r="G670" s="3">
        <f>G671</f>
        <v>9605.4</v>
      </c>
      <c r="H670" s="3">
        <f t="shared" ref="H670:I670" si="55">H671</f>
        <v>3325.8</v>
      </c>
      <c r="I670" s="3">
        <f t="shared" si="55"/>
        <v>3321.2</v>
      </c>
      <c r="J670" s="126">
        <f t="shared" si="54"/>
        <v>99.86168741355462</v>
      </c>
      <c r="K670" s="49">
        <f t="shared" si="51"/>
        <v>-4.6000000000003638</v>
      </c>
    </row>
    <row r="671" spans="1:11" ht="63" x14ac:dyDescent="0.25">
      <c r="A671" s="1"/>
      <c r="B671" s="1" t="s">
        <v>3</v>
      </c>
      <c r="C671" s="1" t="s">
        <v>5</v>
      </c>
      <c r="D671" s="1"/>
      <c r="E671" s="2" t="s">
        <v>6</v>
      </c>
      <c r="F671" s="11" t="s">
        <v>539</v>
      </c>
      <c r="G671" s="3">
        <f>G672+G676</f>
        <v>9605.4</v>
      </c>
      <c r="H671" s="3">
        <f t="shared" ref="H671:I671" si="56">H672+H676</f>
        <v>3325.8</v>
      </c>
      <c r="I671" s="3">
        <f t="shared" si="56"/>
        <v>3321.2</v>
      </c>
      <c r="J671" s="126">
        <f t="shared" si="54"/>
        <v>99.86168741355462</v>
      </c>
      <c r="K671" s="49">
        <f t="shared" si="51"/>
        <v>-4.6000000000003638</v>
      </c>
    </row>
    <row r="672" spans="1:11" ht="47.25" x14ac:dyDescent="0.25">
      <c r="A672" s="1"/>
      <c r="B672" s="1" t="s">
        <v>3</v>
      </c>
      <c r="C672" s="1" t="s">
        <v>7</v>
      </c>
      <c r="D672" s="1"/>
      <c r="E672" s="2" t="s">
        <v>8</v>
      </c>
      <c r="F672" s="11" t="s">
        <v>539</v>
      </c>
      <c r="G672" s="3">
        <f>G673+G674+G675</f>
        <v>9534.9</v>
      </c>
      <c r="H672" s="3">
        <f t="shared" ref="H672:I672" si="57">H673+H674+H675</f>
        <v>3290.5</v>
      </c>
      <c r="I672" s="3">
        <f t="shared" si="57"/>
        <v>3290.5</v>
      </c>
      <c r="J672" s="126">
        <f t="shared" si="54"/>
        <v>100</v>
      </c>
      <c r="K672" s="49">
        <f t="shared" si="51"/>
        <v>0</v>
      </c>
    </row>
    <row r="673" spans="1:11" ht="110.25" x14ac:dyDescent="0.2">
      <c r="A673" s="4"/>
      <c r="B673" s="4" t="s">
        <v>3</v>
      </c>
      <c r="C673" s="4" t="s">
        <v>7</v>
      </c>
      <c r="D673" s="4" t="s">
        <v>9</v>
      </c>
      <c r="E673" s="5" t="s">
        <v>10</v>
      </c>
      <c r="F673" s="11" t="s">
        <v>539</v>
      </c>
      <c r="G673" s="6">
        <v>7994.5</v>
      </c>
      <c r="H673" s="11">
        <v>2809.7</v>
      </c>
      <c r="I673" s="127">
        <v>2809.7</v>
      </c>
      <c r="J673" s="126">
        <f t="shared" si="54"/>
        <v>100</v>
      </c>
      <c r="K673" s="49">
        <f t="shared" si="51"/>
        <v>0</v>
      </c>
    </row>
    <row r="674" spans="1:11" ht="47.25" x14ac:dyDescent="0.2">
      <c r="A674" s="4"/>
      <c r="B674" s="4" t="s">
        <v>3</v>
      </c>
      <c r="C674" s="4" t="s">
        <v>7</v>
      </c>
      <c r="D674" s="4" t="s">
        <v>11</v>
      </c>
      <c r="E674" s="5" t="s">
        <v>12</v>
      </c>
      <c r="F674" s="11" t="s">
        <v>539</v>
      </c>
      <c r="G674" s="6">
        <v>1536.1</v>
      </c>
      <c r="H674" s="11">
        <v>478.4</v>
      </c>
      <c r="I674" s="127">
        <v>478.4</v>
      </c>
      <c r="J674" s="126">
        <f t="shared" si="54"/>
        <v>100</v>
      </c>
      <c r="K674" s="49">
        <f t="shared" si="51"/>
        <v>0</v>
      </c>
    </row>
    <row r="675" spans="1:11" ht="15.75" x14ac:dyDescent="0.2">
      <c r="A675" s="4"/>
      <c r="B675" s="4" t="s">
        <v>3</v>
      </c>
      <c r="C675" s="4" t="s">
        <v>7</v>
      </c>
      <c r="D675" s="4" t="s">
        <v>13</v>
      </c>
      <c r="E675" s="5" t="s">
        <v>14</v>
      </c>
      <c r="F675" s="11" t="s">
        <v>539</v>
      </c>
      <c r="G675" s="6">
        <v>4.3</v>
      </c>
      <c r="H675" s="11">
        <v>2.4</v>
      </c>
      <c r="I675" s="127">
        <v>2.4</v>
      </c>
      <c r="J675" s="126">
        <f t="shared" si="54"/>
        <v>100</v>
      </c>
      <c r="K675" s="49">
        <f t="shared" si="51"/>
        <v>0</v>
      </c>
    </row>
    <row r="676" spans="1:11" ht="94.5" x14ac:dyDescent="0.25">
      <c r="A676" s="1"/>
      <c r="B676" s="1" t="s">
        <v>3</v>
      </c>
      <c r="C676" s="1" t="s">
        <v>15</v>
      </c>
      <c r="D676" s="1"/>
      <c r="E676" s="2" t="s">
        <v>16</v>
      </c>
      <c r="F676" s="11" t="s">
        <v>539</v>
      </c>
      <c r="G676" s="3">
        <f>G677+G678</f>
        <v>70.5</v>
      </c>
      <c r="H676" s="3">
        <f t="shared" ref="H676:I676" si="58">H677+H678</f>
        <v>35.299999999999997</v>
      </c>
      <c r="I676" s="3">
        <f t="shared" si="58"/>
        <v>30.700000000000003</v>
      </c>
      <c r="J676" s="126">
        <f t="shared" si="54"/>
        <v>86.968838526912194</v>
      </c>
      <c r="K676" s="49">
        <f t="shared" si="51"/>
        <v>-4.5999999999999943</v>
      </c>
    </row>
    <row r="677" spans="1:11" ht="110.25" x14ac:dyDescent="0.2">
      <c r="A677" s="4"/>
      <c r="B677" s="4" t="s">
        <v>3</v>
      </c>
      <c r="C677" s="4" t="s">
        <v>15</v>
      </c>
      <c r="D677" s="4" t="s">
        <v>9</v>
      </c>
      <c r="E677" s="5" t="s">
        <v>10</v>
      </c>
      <c r="F677" s="11" t="s">
        <v>539</v>
      </c>
      <c r="G677" s="6">
        <v>18.2</v>
      </c>
      <c r="H677" s="11">
        <v>9.1</v>
      </c>
      <c r="I677" s="127">
        <v>9.1</v>
      </c>
      <c r="J677" s="126">
        <f t="shared" si="54"/>
        <v>100</v>
      </c>
      <c r="K677" s="49">
        <f t="shared" si="51"/>
        <v>0</v>
      </c>
    </row>
    <row r="678" spans="1:11" ht="47.25" x14ac:dyDescent="0.2">
      <c r="A678" s="4"/>
      <c r="B678" s="4" t="s">
        <v>3</v>
      </c>
      <c r="C678" s="4" t="s">
        <v>15</v>
      </c>
      <c r="D678" s="4" t="s">
        <v>11</v>
      </c>
      <c r="E678" s="5" t="s">
        <v>12</v>
      </c>
      <c r="F678" s="11" t="s">
        <v>539</v>
      </c>
      <c r="G678" s="6">
        <v>52.3</v>
      </c>
      <c r="H678" s="11">
        <v>26.2</v>
      </c>
      <c r="I678" s="127">
        <v>21.6</v>
      </c>
      <c r="J678" s="126">
        <f t="shared" si="54"/>
        <v>82.44274809160305</v>
      </c>
      <c r="K678" s="49">
        <f t="shared" si="51"/>
        <v>-4.5999999999999979</v>
      </c>
    </row>
    <row r="679" spans="1:11" ht="31.5" x14ac:dyDescent="0.25">
      <c r="A679" s="1"/>
      <c r="B679" s="1" t="s">
        <v>17</v>
      </c>
      <c r="C679" s="1"/>
      <c r="D679" s="1"/>
      <c r="E679" s="2" t="s">
        <v>18</v>
      </c>
      <c r="F679" s="11" t="s">
        <v>539</v>
      </c>
      <c r="G679" s="3">
        <f>G680</f>
        <v>13020.4</v>
      </c>
      <c r="H679" s="3">
        <f t="shared" ref="H679:I680" si="59">H680</f>
        <v>5291.7000000000007</v>
      </c>
      <c r="I679" s="3">
        <f t="shared" si="59"/>
        <v>5291.6</v>
      </c>
      <c r="J679" s="126">
        <f t="shared" si="54"/>
        <v>99.998110248124419</v>
      </c>
      <c r="K679" s="49">
        <f t="shared" si="51"/>
        <v>-0.1000000000003638</v>
      </c>
    </row>
    <row r="680" spans="1:11" ht="47.25" x14ac:dyDescent="0.25">
      <c r="A680" s="1"/>
      <c r="B680" s="1" t="s">
        <v>17</v>
      </c>
      <c r="C680" s="1" t="s">
        <v>19</v>
      </c>
      <c r="D680" s="1"/>
      <c r="E680" s="2" t="s">
        <v>20</v>
      </c>
      <c r="F680" s="11" t="s">
        <v>539</v>
      </c>
      <c r="G680" s="3">
        <f>G681</f>
        <v>13020.4</v>
      </c>
      <c r="H680" s="3">
        <f t="shared" si="59"/>
        <v>5291.7000000000007</v>
      </c>
      <c r="I680" s="3">
        <f t="shared" si="59"/>
        <v>5291.6</v>
      </c>
      <c r="J680" s="126">
        <f t="shared" si="54"/>
        <v>99.998110248124419</v>
      </c>
      <c r="K680" s="49">
        <f t="shared" si="51"/>
        <v>-0.1000000000003638</v>
      </c>
    </row>
    <row r="681" spans="1:11" ht="63" x14ac:dyDescent="0.25">
      <c r="A681" s="1"/>
      <c r="B681" s="1" t="s">
        <v>17</v>
      </c>
      <c r="C681" s="1" t="s">
        <v>21</v>
      </c>
      <c r="D681" s="1"/>
      <c r="E681" s="2" t="s">
        <v>22</v>
      </c>
      <c r="F681" s="11" t="s">
        <v>539</v>
      </c>
      <c r="G681" s="3">
        <f>G682+G683</f>
        <v>13020.4</v>
      </c>
      <c r="H681" s="3">
        <f t="shared" ref="H681:I681" si="60">H682+H683</f>
        <v>5291.7000000000007</v>
      </c>
      <c r="I681" s="3">
        <f t="shared" si="60"/>
        <v>5291.6</v>
      </c>
      <c r="J681" s="126">
        <f t="shared" si="54"/>
        <v>99.998110248124419</v>
      </c>
      <c r="K681" s="49">
        <f t="shared" si="51"/>
        <v>-0.1000000000003638</v>
      </c>
    </row>
    <row r="682" spans="1:11" ht="110.25" x14ac:dyDescent="0.2">
      <c r="A682" s="4"/>
      <c r="B682" s="4" t="s">
        <v>17</v>
      </c>
      <c r="C682" s="4" t="s">
        <v>21</v>
      </c>
      <c r="D682" s="4" t="s">
        <v>9</v>
      </c>
      <c r="E682" s="5" t="s">
        <v>10</v>
      </c>
      <c r="F682" s="11" t="s">
        <v>539</v>
      </c>
      <c r="G682" s="6">
        <v>12522.3</v>
      </c>
      <c r="H682" s="126">
        <v>5028.6000000000004</v>
      </c>
      <c r="I682" s="127">
        <v>5028.6000000000004</v>
      </c>
      <c r="J682" s="126">
        <f t="shared" si="54"/>
        <v>100</v>
      </c>
      <c r="K682" s="49">
        <f t="shared" si="51"/>
        <v>0</v>
      </c>
    </row>
    <row r="683" spans="1:11" ht="47.25" x14ac:dyDescent="0.2">
      <c r="A683" s="4"/>
      <c r="B683" s="4" t="s">
        <v>17</v>
      </c>
      <c r="C683" s="4" t="s">
        <v>21</v>
      </c>
      <c r="D683" s="4" t="s">
        <v>11</v>
      </c>
      <c r="E683" s="5" t="s">
        <v>12</v>
      </c>
      <c r="F683" s="11" t="s">
        <v>539</v>
      </c>
      <c r="G683" s="6">
        <v>498.1</v>
      </c>
      <c r="H683" s="127">
        <v>263.10000000000002</v>
      </c>
      <c r="I683" s="127">
        <v>263</v>
      </c>
      <c r="J683" s="126">
        <f t="shared" si="54"/>
        <v>99.961991638160384</v>
      </c>
      <c r="K683" s="49">
        <f t="shared" si="51"/>
        <v>-0.10000000000002274</v>
      </c>
    </row>
    <row r="684" spans="1:11" ht="47.25" x14ac:dyDescent="0.25">
      <c r="A684" s="1" t="s">
        <v>529</v>
      </c>
      <c r="B684" s="1"/>
      <c r="C684" s="12"/>
      <c r="D684" s="1"/>
      <c r="E684" s="2" t="s">
        <v>530</v>
      </c>
      <c r="F684" s="11" t="s">
        <v>539</v>
      </c>
      <c r="G684" s="3">
        <f>G685+G798+G826+G881+G969+G979+G986+G1022+G1055+G1079+G1084+G1016</f>
        <v>672198.2</v>
      </c>
      <c r="H684" s="3">
        <f>H685+H798+H826+H881+H969+H979+H986+H1022+H1055+H1079+H1084+H1016</f>
        <v>327770.99999999994</v>
      </c>
      <c r="I684" s="3">
        <f>I685+I798+I826+I881+I969+I979+I986+I1022+I1055+I1079+I1084+I1016</f>
        <v>120715.09999999999</v>
      </c>
      <c r="J684" s="126">
        <f t="shared" ref="J684:J725" si="61">I684/H684*100</f>
        <v>36.829097144042642</v>
      </c>
      <c r="K684" s="49">
        <f t="shared" si="51"/>
        <v>-207055.89999999997</v>
      </c>
    </row>
    <row r="685" spans="1:11" ht="31.5" x14ac:dyDescent="0.25">
      <c r="A685" s="1"/>
      <c r="B685" s="1" t="s">
        <v>493</v>
      </c>
      <c r="C685" s="1"/>
      <c r="D685" s="1"/>
      <c r="E685" s="2" t="s">
        <v>494</v>
      </c>
      <c r="F685" s="11" t="s">
        <v>539</v>
      </c>
      <c r="G685" s="3">
        <f>G686+G698+G744+G748+G733+G737</f>
        <v>75792.699999999983</v>
      </c>
      <c r="H685" s="3">
        <f t="shared" ref="H685:I685" si="62">H686+H698+H744+H748+H733+H737</f>
        <v>34789.599999999999</v>
      </c>
      <c r="I685" s="3">
        <f t="shared" si="62"/>
        <v>34552.799999999996</v>
      </c>
      <c r="J685" s="126">
        <f t="shared" si="61"/>
        <v>99.319336813300524</v>
      </c>
      <c r="K685" s="49">
        <f t="shared" si="51"/>
        <v>-236.80000000000291</v>
      </c>
    </row>
    <row r="686" spans="1:11" ht="63" x14ac:dyDescent="0.25">
      <c r="A686" s="1"/>
      <c r="B686" s="1" t="s">
        <v>31</v>
      </c>
      <c r="C686" s="1"/>
      <c r="D686" s="1"/>
      <c r="E686" s="2" t="s">
        <v>32</v>
      </c>
      <c r="F686" s="11" t="s">
        <v>539</v>
      </c>
      <c r="G686" s="3">
        <f>G687</f>
        <v>2127.1999999999998</v>
      </c>
      <c r="H686" s="3">
        <f t="shared" ref="H686:I686" si="63">H687</f>
        <v>2123.1999999999998</v>
      </c>
      <c r="I686" s="3">
        <f t="shared" si="63"/>
        <v>2123.1999999999998</v>
      </c>
      <c r="J686" s="126">
        <f t="shared" si="61"/>
        <v>100</v>
      </c>
      <c r="K686" s="49">
        <f t="shared" si="51"/>
        <v>0</v>
      </c>
    </row>
    <row r="687" spans="1:11" ht="63" x14ac:dyDescent="0.25">
      <c r="A687" s="1"/>
      <c r="B687" s="1" t="s">
        <v>31</v>
      </c>
      <c r="C687" s="1" t="s">
        <v>5</v>
      </c>
      <c r="D687" s="1"/>
      <c r="E687" s="2" t="s">
        <v>6</v>
      </c>
      <c r="F687" s="11" t="s">
        <v>539</v>
      </c>
      <c r="G687" s="3">
        <f>G688+G690+G692+G694+G696</f>
        <v>2127.1999999999998</v>
      </c>
      <c r="H687" s="3">
        <f t="shared" ref="H687:I687" si="64">H688+H690+H692+H694+H696</f>
        <v>2123.1999999999998</v>
      </c>
      <c r="I687" s="3">
        <f t="shared" si="64"/>
        <v>2123.1999999999998</v>
      </c>
      <c r="J687" s="126">
        <f t="shared" si="61"/>
        <v>100</v>
      </c>
      <c r="K687" s="49">
        <f t="shared" si="51"/>
        <v>0</v>
      </c>
    </row>
    <row r="688" spans="1:11" ht="31.5" x14ac:dyDescent="0.2">
      <c r="A688" s="1"/>
      <c r="B688" s="1" t="s">
        <v>31</v>
      </c>
      <c r="C688" s="1" t="s">
        <v>33</v>
      </c>
      <c r="D688" s="1"/>
      <c r="E688" s="7" t="s">
        <v>34</v>
      </c>
      <c r="F688" s="11" t="s">
        <v>539</v>
      </c>
      <c r="G688" s="3">
        <f>G689</f>
        <v>4</v>
      </c>
      <c r="H688" s="3">
        <f t="shared" ref="H688:I688" si="65">H689</f>
        <v>0</v>
      </c>
      <c r="I688" s="3">
        <f t="shared" si="65"/>
        <v>0</v>
      </c>
      <c r="J688" s="126">
        <v>0</v>
      </c>
      <c r="K688" s="49">
        <f t="shared" si="51"/>
        <v>0</v>
      </c>
    </row>
    <row r="689" spans="1:11" ht="110.25" x14ac:dyDescent="0.2">
      <c r="A689" s="4"/>
      <c r="B689" s="4" t="s">
        <v>31</v>
      </c>
      <c r="C689" s="4" t="s">
        <v>33</v>
      </c>
      <c r="D689" s="4" t="s">
        <v>9</v>
      </c>
      <c r="E689" s="5" t="s">
        <v>10</v>
      </c>
      <c r="F689" s="11" t="s">
        <v>539</v>
      </c>
      <c r="G689" s="6">
        <v>4</v>
      </c>
      <c r="H689" s="127">
        <v>0</v>
      </c>
      <c r="I689" s="127">
        <v>0</v>
      </c>
      <c r="J689" s="126">
        <v>0</v>
      </c>
      <c r="K689" s="49">
        <f t="shared" si="51"/>
        <v>0</v>
      </c>
    </row>
    <row r="690" spans="1:11" ht="31.5" x14ac:dyDescent="0.2">
      <c r="A690" s="4"/>
      <c r="B690" s="1" t="s">
        <v>31</v>
      </c>
      <c r="C690" s="1" t="s">
        <v>531</v>
      </c>
      <c r="D690" s="1"/>
      <c r="E690" s="7" t="s">
        <v>532</v>
      </c>
      <c r="F690" s="11" t="s">
        <v>539</v>
      </c>
      <c r="G690" s="6">
        <f>G691</f>
        <v>1158.9000000000001</v>
      </c>
      <c r="H690" s="6">
        <f t="shared" ref="H690:I690" si="66">H691</f>
        <v>1158.9000000000001</v>
      </c>
      <c r="I690" s="6">
        <f t="shared" si="66"/>
        <v>1158.9000000000001</v>
      </c>
      <c r="J690" s="126">
        <f t="shared" si="61"/>
        <v>100</v>
      </c>
      <c r="K690" s="49">
        <f t="shared" si="51"/>
        <v>0</v>
      </c>
    </row>
    <row r="691" spans="1:11" ht="110.25" x14ac:dyDescent="0.2">
      <c r="A691" s="4"/>
      <c r="B691" s="4" t="s">
        <v>31</v>
      </c>
      <c r="C691" s="4" t="s">
        <v>531</v>
      </c>
      <c r="D691" s="4" t="s">
        <v>9</v>
      </c>
      <c r="E691" s="5" t="s">
        <v>10</v>
      </c>
      <c r="F691" s="11" t="s">
        <v>539</v>
      </c>
      <c r="G691" s="6">
        <v>1158.9000000000001</v>
      </c>
      <c r="H691" s="6">
        <v>1158.9000000000001</v>
      </c>
      <c r="I691" s="6">
        <v>1158.9000000000001</v>
      </c>
      <c r="J691" s="126">
        <f t="shared" si="61"/>
        <v>100</v>
      </c>
      <c r="K691" s="49">
        <f t="shared" si="51"/>
        <v>0</v>
      </c>
    </row>
    <row r="692" spans="1:11" ht="31.5" x14ac:dyDescent="0.2">
      <c r="A692" s="4"/>
      <c r="B692" s="1" t="s">
        <v>31</v>
      </c>
      <c r="C692" s="1" t="s">
        <v>533</v>
      </c>
      <c r="D692" s="1"/>
      <c r="E692" s="7" t="s">
        <v>534</v>
      </c>
      <c r="F692" s="11" t="s">
        <v>539</v>
      </c>
      <c r="G692" s="6">
        <f>G693</f>
        <v>456</v>
      </c>
      <c r="H692" s="6">
        <f t="shared" ref="H692:I692" si="67">H693</f>
        <v>456</v>
      </c>
      <c r="I692" s="6">
        <f t="shared" si="67"/>
        <v>456</v>
      </c>
      <c r="J692" s="126">
        <f t="shared" si="61"/>
        <v>100</v>
      </c>
      <c r="K692" s="49">
        <f t="shared" si="51"/>
        <v>0</v>
      </c>
    </row>
    <row r="693" spans="1:11" ht="110.25" x14ac:dyDescent="0.2">
      <c r="A693" s="4"/>
      <c r="B693" s="4" t="s">
        <v>31</v>
      </c>
      <c r="C693" s="4" t="s">
        <v>533</v>
      </c>
      <c r="D693" s="4" t="s">
        <v>9</v>
      </c>
      <c r="E693" s="5" t="s">
        <v>10</v>
      </c>
      <c r="F693" s="11" t="s">
        <v>539</v>
      </c>
      <c r="G693" s="6">
        <v>456</v>
      </c>
      <c r="H693" s="127">
        <v>456</v>
      </c>
      <c r="I693" s="127">
        <v>456</v>
      </c>
      <c r="J693" s="126">
        <f t="shared" si="61"/>
        <v>100</v>
      </c>
      <c r="K693" s="49">
        <f t="shared" si="51"/>
        <v>0</v>
      </c>
    </row>
    <row r="694" spans="1:11" ht="31.5" x14ac:dyDescent="0.2">
      <c r="A694" s="4"/>
      <c r="B694" s="1" t="s">
        <v>31</v>
      </c>
      <c r="C694" s="1" t="s">
        <v>535</v>
      </c>
      <c r="D694" s="1"/>
      <c r="E694" s="7" t="s">
        <v>536</v>
      </c>
      <c r="F694" s="11" t="s">
        <v>539</v>
      </c>
      <c r="G694" s="6">
        <f>G695</f>
        <v>154.80000000000001</v>
      </c>
      <c r="H694" s="6">
        <f t="shared" ref="H694:I694" si="68">H695</f>
        <v>154.80000000000001</v>
      </c>
      <c r="I694" s="6">
        <f t="shared" si="68"/>
        <v>154.80000000000001</v>
      </c>
      <c r="J694" s="126">
        <f t="shared" si="61"/>
        <v>100</v>
      </c>
      <c r="K694" s="49">
        <f t="shared" si="51"/>
        <v>0</v>
      </c>
    </row>
    <row r="695" spans="1:11" ht="110.25" x14ac:dyDescent="0.2">
      <c r="A695" s="4"/>
      <c r="B695" s="4" t="s">
        <v>31</v>
      </c>
      <c r="C695" s="4" t="s">
        <v>535</v>
      </c>
      <c r="D695" s="4" t="s">
        <v>9</v>
      </c>
      <c r="E695" s="5" t="s">
        <v>10</v>
      </c>
      <c r="F695" s="11" t="s">
        <v>539</v>
      </c>
      <c r="G695" s="6">
        <v>154.80000000000001</v>
      </c>
      <c r="H695" s="127">
        <v>154.80000000000001</v>
      </c>
      <c r="I695" s="127">
        <v>154.80000000000001</v>
      </c>
      <c r="J695" s="126">
        <f t="shared" si="61"/>
        <v>100</v>
      </c>
      <c r="K695" s="49">
        <f t="shared" si="51"/>
        <v>0</v>
      </c>
    </row>
    <row r="696" spans="1:11" ht="31.5" x14ac:dyDescent="0.2">
      <c r="A696" s="4"/>
      <c r="B696" s="1" t="s">
        <v>31</v>
      </c>
      <c r="C696" s="1" t="s">
        <v>542</v>
      </c>
      <c r="D696" s="1"/>
      <c r="E696" s="7" t="s">
        <v>543</v>
      </c>
      <c r="F696" s="11" t="s">
        <v>539</v>
      </c>
      <c r="G696" s="6">
        <f>G697</f>
        <v>353.5</v>
      </c>
      <c r="H696" s="6">
        <f t="shared" ref="H696:I696" si="69">H697</f>
        <v>353.5</v>
      </c>
      <c r="I696" s="6">
        <f t="shared" si="69"/>
        <v>353.5</v>
      </c>
      <c r="J696" s="126">
        <f t="shared" si="61"/>
        <v>100</v>
      </c>
      <c r="K696" s="49">
        <f t="shared" si="51"/>
        <v>0</v>
      </c>
    </row>
    <row r="697" spans="1:11" ht="110.25" x14ac:dyDescent="0.2">
      <c r="A697" s="4"/>
      <c r="B697" s="4" t="s">
        <v>31</v>
      </c>
      <c r="C697" s="4" t="s">
        <v>542</v>
      </c>
      <c r="D697" s="4" t="s">
        <v>9</v>
      </c>
      <c r="E697" s="5" t="s">
        <v>10</v>
      </c>
      <c r="F697" s="11" t="s">
        <v>539</v>
      </c>
      <c r="G697" s="6">
        <v>353.5</v>
      </c>
      <c r="H697" s="127">
        <v>353.5</v>
      </c>
      <c r="I697" s="127">
        <v>353.5</v>
      </c>
      <c r="J697" s="126">
        <f t="shared" si="61"/>
        <v>100</v>
      </c>
      <c r="K697" s="49">
        <f t="shared" si="51"/>
        <v>0</v>
      </c>
    </row>
    <row r="698" spans="1:11" ht="94.5" x14ac:dyDescent="0.25">
      <c r="A698" s="1"/>
      <c r="B698" s="1" t="s">
        <v>35</v>
      </c>
      <c r="C698" s="1"/>
      <c r="D698" s="1"/>
      <c r="E698" s="2" t="s">
        <v>36</v>
      </c>
      <c r="F698" s="11" t="s">
        <v>539</v>
      </c>
      <c r="G698" s="3">
        <f>G699+G704+G708</f>
        <v>47295.599999999991</v>
      </c>
      <c r="H698" s="3">
        <f>H699+H704+H708</f>
        <v>22677.599999999999</v>
      </c>
      <c r="I698" s="3">
        <f t="shared" ref="I698" si="70">I699+I704+I708</f>
        <v>22521.1</v>
      </c>
      <c r="J698" s="126">
        <f t="shared" si="61"/>
        <v>99.309891699297978</v>
      </c>
      <c r="K698" s="49">
        <f t="shared" si="51"/>
        <v>-156.5</v>
      </c>
    </row>
    <row r="699" spans="1:11" ht="63" x14ac:dyDescent="0.25">
      <c r="A699" s="1"/>
      <c r="B699" s="1" t="s">
        <v>35</v>
      </c>
      <c r="C699" s="1" t="s">
        <v>37</v>
      </c>
      <c r="D699" s="1"/>
      <c r="E699" s="2" t="s">
        <v>38</v>
      </c>
      <c r="F699" s="11" t="s">
        <v>539</v>
      </c>
      <c r="G699" s="3">
        <f>G700</f>
        <v>61.7</v>
      </c>
      <c r="H699" s="3">
        <f t="shared" ref="H699:I699" si="71">H700</f>
        <v>30.8</v>
      </c>
      <c r="I699" s="3">
        <f t="shared" si="71"/>
        <v>30.8</v>
      </c>
      <c r="J699" s="126">
        <f t="shared" si="61"/>
        <v>100</v>
      </c>
      <c r="K699" s="49">
        <f t="shared" si="51"/>
        <v>0</v>
      </c>
    </row>
    <row r="700" spans="1:11" ht="126" x14ac:dyDescent="0.25">
      <c r="A700" s="1"/>
      <c r="B700" s="1" t="s">
        <v>35</v>
      </c>
      <c r="C700" s="1" t="s">
        <v>39</v>
      </c>
      <c r="D700" s="1"/>
      <c r="E700" s="2" t="s">
        <v>40</v>
      </c>
      <c r="F700" s="11" t="s">
        <v>539</v>
      </c>
      <c r="G700" s="3">
        <f>G701</f>
        <v>61.7</v>
      </c>
      <c r="H700" s="3">
        <f t="shared" ref="H700:I702" si="72">H701</f>
        <v>30.8</v>
      </c>
      <c r="I700" s="3">
        <f t="shared" si="72"/>
        <v>30.8</v>
      </c>
      <c r="J700" s="126">
        <f t="shared" si="61"/>
        <v>100</v>
      </c>
      <c r="K700" s="49">
        <f t="shared" si="51"/>
        <v>0</v>
      </c>
    </row>
    <row r="701" spans="1:11" ht="47.25" x14ac:dyDescent="0.25">
      <c r="A701" s="1"/>
      <c r="B701" s="1" t="s">
        <v>35</v>
      </c>
      <c r="C701" s="1" t="s">
        <v>41</v>
      </c>
      <c r="D701" s="1"/>
      <c r="E701" s="2" t="s">
        <v>42</v>
      </c>
      <c r="F701" s="11" t="s">
        <v>539</v>
      </c>
      <c r="G701" s="3">
        <f>G702</f>
        <v>61.7</v>
      </c>
      <c r="H701" s="3">
        <f t="shared" si="72"/>
        <v>30.8</v>
      </c>
      <c r="I701" s="3">
        <f t="shared" si="72"/>
        <v>30.8</v>
      </c>
      <c r="J701" s="126">
        <f t="shared" si="61"/>
        <v>100</v>
      </c>
      <c r="K701" s="49">
        <f t="shared" si="51"/>
        <v>0</v>
      </c>
    </row>
    <row r="702" spans="1:11" ht="126" x14ac:dyDescent="0.25">
      <c r="A702" s="1"/>
      <c r="B702" s="1" t="s">
        <v>35</v>
      </c>
      <c r="C702" s="1" t="s">
        <v>43</v>
      </c>
      <c r="D702" s="1"/>
      <c r="E702" s="2" t="s">
        <v>44</v>
      </c>
      <c r="F702" s="11" t="s">
        <v>539</v>
      </c>
      <c r="G702" s="3">
        <f>G703</f>
        <v>61.7</v>
      </c>
      <c r="H702" s="3">
        <f t="shared" si="72"/>
        <v>30.8</v>
      </c>
      <c r="I702" s="3">
        <f t="shared" si="72"/>
        <v>30.8</v>
      </c>
      <c r="J702" s="126">
        <f t="shared" si="61"/>
        <v>100</v>
      </c>
      <c r="K702" s="49">
        <f t="shared" si="51"/>
        <v>0</v>
      </c>
    </row>
    <row r="703" spans="1:11" ht="110.25" x14ac:dyDescent="0.2">
      <c r="A703" s="4"/>
      <c r="B703" s="4" t="s">
        <v>35</v>
      </c>
      <c r="C703" s="4" t="s">
        <v>43</v>
      </c>
      <c r="D703" s="4" t="s">
        <v>9</v>
      </c>
      <c r="E703" s="5" t="s">
        <v>10</v>
      </c>
      <c r="F703" s="11" t="s">
        <v>539</v>
      </c>
      <c r="G703" s="6">
        <v>61.7</v>
      </c>
      <c r="H703" s="127">
        <v>30.8</v>
      </c>
      <c r="I703" s="127">
        <v>30.8</v>
      </c>
      <c r="J703" s="126">
        <f t="shared" si="61"/>
        <v>100</v>
      </c>
      <c r="K703" s="49">
        <f t="shared" si="51"/>
        <v>0</v>
      </c>
    </row>
    <row r="704" spans="1:11" ht="78.75" x14ac:dyDescent="0.25">
      <c r="A704" s="1"/>
      <c r="B704" s="1" t="s">
        <v>35</v>
      </c>
      <c r="C704" s="1" t="s">
        <v>45</v>
      </c>
      <c r="D704" s="1"/>
      <c r="E704" s="2" t="s">
        <v>46</v>
      </c>
      <c r="F704" s="11" t="s">
        <v>539</v>
      </c>
      <c r="G704" s="3">
        <f>G705</f>
        <v>200</v>
      </c>
      <c r="H704" s="3">
        <f t="shared" ref="H704:I706" si="73">H705</f>
        <v>0</v>
      </c>
      <c r="I704" s="3">
        <f t="shared" si="73"/>
        <v>0</v>
      </c>
      <c r="J704" s="126">
        <v>0</v>
      </c>
      <c r="K704" s="49">
        <f t="shared" si="51"/>
        <v>0</v>
      </c>
    </row>
    <row r="705" spans="1:11" ht="63" x14ac:dyDescent="0.25">
      <c r="A705" s="1"/>
      <c r="B705" s="1" t="s">
        <v>35</v>
      </c>
      <c r="C705" s="1" t="s">
        <v>47</v>
      </c>
      <c r="D705" s="1"/>
      <c r="E705" s="2" t="s">
        <v>48</v>
      </c>
      <c r="F705" s="11" t="s">
        <v>539</v>
      </c>
      <c r="G705" s="3">
        <f>G706</f>
        <v>200</v>
      </c>
      <c r="H705" s="3">
        <f t="shared" si="73"/>
        <v>0</v>
      </c>
      <c r="I705" s="3">
        <f t="shared" si="73"/>
        <v>0</v>
      </c>
      <c r="J705" s="126">
        <v>0</v>
      </c>
      <c r="K705" s="49">
        <f t="shared" si="51"/>
        <v>0</v>
      </c>
    </row>
    <row r="706" spans="1:11" ht="31.5" x14ac:dyDescent="0.25">
      <c r="A706" s="1"/>
      <c r="B706" s="1" t="s">
        <v>35</v>
      </c>
      <c r="C706" s="1" t="s">
        <v>49</v>
      </c>
      <c r="D706" s="1"/>
      <c r="E706" s="2" t="s">
        <v>50</v>
      </c>
      <c r="F706" s="11" t="s">
        <v>539</v>
      </c>
      <c r="G706" s="3">
        <f>G707</f>
        <v>200</v>
      </c>
      <c r="H706" s="3">
        <f t="shared" si="73"/>
        <v>0</v>
      </c>
      <c r="I706" s="3">
        <f t="shared" si="73"/>
        <v>0</v>
      </c>
      <c r="J706" s="126">
        <v>0</v>
      </c>
      <c r="K706" s="49">
        <f t="shared" si="51"/>
        <v>0</v>
      </c>
    </row>
    <row r="707" spans="1:11" ht="47.25" x14ac:dyDescent="0.2">
      <c r="A707" s="4"/>
      <c r="B707" s="4" t="s">
        <v>35</v>
      </c>
      <c r="C707" s="4" t="s">
        <v>49</v>
      </c>
      <c r="D707" s="4" t="s">
        <v>11</v>
      </c>
      <c r="E707" s="5" t="s">
        <v>12</v>
      </c>
      <c r="F707" s="11" t="s">
        <v>539</v>
      </c>
      <c r="G707" s="6">
        <v>200</v>
      </c>
      <c r="H707" s="127">
        <v>0</v>
      </c>
      <c r="I707" s="127">
        <v>0</v>
      </c>
      <c r="J707" s="126">
        <v>0</v>
      </c>
      <c r="K707" s="49">
        <f t="shared" si="51"/>
        <v>0</v>
      </c>
    </row>
    <row r="708" spans="1:11" ht="63" x14ac:dyDescent="0.25">
      <c r="A708" s="1"/>
      <c r="B708" s="1" t="s">
        <v>35</v>
      </c>
      <c r="C708" s="1" t="s">
        <v>5</v>
      </c>
      <c r="D708" s="1"/>
      <c r="E708" s="2" t="s">
        <v>6</v>
      </c>
      <c r="F708" s="11" t="s">
        <v>539</v>
      </c>
      <c r="G708" s="3">
        <f>G709+G713+G716+G718+G721+G723+G726+G729+G731</f>
        <v>47033.899999999994</v>
      </c>
      <c r="H708" s="3">
        <f t="shared" ref="H708:I708" si="74">H709+H713+H716+H718+H721+H723+H726+H729+H731</f>
        <v>22646.799999999999</v>
      </c>
      <c r="I708" s="3">
        <f t="shared" si="74"/>
        <v>22490.3</v>
      </c>
      <c r="J708" s="126">
        <f t="shared" si="61"/>
        <v>99.308953141282657</v>
      </c>
      <c r="K708" s="49">
        <f t="shared" si="51"/>
        <v>-156.5</v>
      </c>
    </row>
    <row r="709" spans="1:11" ht="47.25" x14ac:dyDescent="0.25">
      <c r="A709" s="1"/>
      <c r="B709" s="1" t="s">
        <v>35</v>
      </c>
      <c r="C709" s="1" t="s">
        <v>7</v>
      </c>
      <c r="D709" s="1"/>
      <c r="E709" s="2" t="s">
        <v>8</v>
      </c>
      <c r="F709" s="11" t="s">
        <v>539</v>
      </c>
      <c r="G709" s="3">
        <f>G710+G711+G712</f>
        <v>44767.199999999997</v>
      </c>
      <c r="H709" s="3">
        <f t="shared" ref="H709:I709" si="75">H710+H711+H712</f>
        <v>21600.7</v>
      </c>
      <c r="I709" s="3">
        <f t="shared" si="75"/>
        <v>21600.7</v>
      </c>
      <c r="J709" s="126">
        <f t="shared" si="61"/>
        <v>100</v>
      </c>
      <c r="K709" s="49">
        <f t="shared" si="51"/>
        <v>0</v>
      </c>
    </row>
    <row r="710" spans="1:11" ht="110.25" x14ac:dyDescent="0.2">
      <c r="A710" s="4"/>
      <c r="B710" s="4" t="s">
        <v>35</v>
      </c>
      <c r="C710" s="4" t="s">
        <v>7</v>
      </c>
      <c r="D710" s="4" t="s">
        <v>9</v>
      </c>
      <c r="E710" s="5" t="s">
        <v>10</v>
      </c>
      <c r="F710" s="11" t="s">
        <v>539</v>
      </c>
      <c r="G710" s="6">
        <v>36781.199999999997</v>
      </c>
      <c r="H710" s="127">
        <v>17217.5</v>
      </c>
      <c r="I710" s="127">
        <v>17217.5</v>
      </c>
      <c r="J710" s="126">
        <f t="shared" si="61"/>
        <v>100</v>
      </c>
      <c r="K710" s="49">
        <f t="shared" si="51"/>
        <v>0</v>
      </c>
    </row>
    <row r="711" spans="1:11" ht="47.25" x14ac:dyDescent="0.2">
      <c r="A711" s="4"/>
      <c r="B711" s="4" t="s">
        <v>35</v>
      </c>
      <c r="C711" s="4" t="s">
        <v>7</v>
      </c>
      <c r="D711" s="4" t="s">
        <v>11</v>
      </c>
      <c r="E711" s="5" t="s">
        <v>12</v>
      </c>
      <c r="F711" s="11" t="s">
        <v>539</v>
      </c>
      <c r="G711" s="6">
        <v>7724.5</v>
      </c>
      <c r="H711" s="127">
        <v>4121.7</v>
      </c>
      <c r="I711" s="127">
        <v>4121.7</v>
      </c>
      <c r="J711" s="126">
        <f t="shared" si="61"/>
        <v>100</v>
      </c>
      <c r="K711" s="49">
        <f t="shared" si="51"/>
        <v>0</v>
      </c>
    </row>
    <row r="712" spans="1:11" ht="15.75" x14ac:dyDescent="0.2">
      <c r="A712" s="4"/>
      <c r="B712" s="4" t="s">
        <v>35</v>
      </c>
      <c r="C712" s="4" t="s">
        <v>7</v>
      </c>
      <c r="D712" s="4" t="s">
        <v>13</v>
      </c>
      <c r="E712" s="5" t="s">
        <v>14</v>
      </c>
      <c r="F712" s="11" t="s">
        <v>539</v>
      </c>
      <c r="G712" s="6">
        <v>261.5</v>
      </c>
      <c r="H712" s="127">
        <v>261.5</v>
      </c>
      <c r="I712" s="127">
        <v>261.5</v>
      </c>
      <c r="J712" s="126">
        <f t="shared" si="61"/>
        <v>100</v>
      </c>
      <c r="K712" s="49">
        <f t="shared" si="51"/>
        <v>0</v>
      </c>
    </row>
    <row r="713" spans="1:11" ht="47.25" x14ac:dyDescent="0.25">
      <c r="A713" s="4"/>
      <c r="B713" s="134" t="s">
        <v>546</v>
      </c>
      <c r="C713" s="128" t="s">
        <v>540</v>
      </c>
      <c r="D713" s="128"/>
      <c r="E713" s="129" t="s">
        <v>541</v>
      </c>
      <c r="F713" s="139" t="s">
        <v>539</v>
      </c>
      <c r="G713" s="6">
        <f>G714+G715</f>
        <v>346.20000000000005</v>
      </c>
      <c r="H713" s="6">
        <f t="shared" ref="H713:I713" si="76">H714+H715</f>
        <v>85.8</v>
      </c>
      <c r="I713" s="6">
        <f t="shared" si="76"/>
        <v>85.8</v>
      </c>
      <c r="J713" s="126">
        <f t="shared" si="61"/>
        <v>100</v>
      </c>
      <c r="K713" s="49">
        <f t="shared" si="51"/>
        <v>0</v>
      </c>
    </row>
    <row r="714" spans="1:11" ht="110.25" x14ac:dyDescent="0.2">
      <c r="A714" s="4"/>
      <c r="B714" s="135" t="s">
        <v>546</v>
      </c>
      <c r="C714" s="130" t="s">
        <v>540</v>
      </c>
      <c r="D714" s="130" t="s">
        <v>9</v>
      </c>
      <c r="E714" s="131" t="s">
        <v>10</v>
      </c>
      <c r="F714" s="11" t="s">
        <v>539</v>
      </c>
      <c r="G714" s="6">
        <v>344.6</v>
      </c>
      <c r="H714" s="127">
        <v>85.8</v>
      </c>
      <c r="I714" s="127">
        <v>85.8</v>
      </c>
      <c r="J714" s="126">
        <f t="shared" si="61"/>
        <v>100</v>
      </c>
      <c r="K714" s="49">
        <f t="shared" si="51"/>
        <v>0</v>
      </c>
    </row>
    <row r="715" spans="1:11" ht="47.25" x14ac:dyDescent="0.2">
      <c r="A715" s="4"/>
      <c r="B715" s="135" t="s">
        <v>546</v>
      </c>
      <c r="C715" s="130" t="s">
        <v>540</v>
      </c>
      <c r="D715" s="130" t="s">
        <v>11</v>
      </c>
      <c r="E715" s="131" t="s">
        <v>12</v>
      </c>
      <c r="F715" s="11" t="s">
        <v>539</v>
      </c>
      <c r="G715" s="6">
        <v>1.6</v>
      </c>
      <c r="H715" s="127">
        <v>0</v>
      </c>
      <c r="I715" s="127">
        <v>0</v>
      </c>
      <c r="J715" s="126" t="e">
        <f t="shared" si="61"/>
        <v>#DIV/0!</v>
      </c>
      <c r="K715" s="49">
        <f t="shared" ref="K715:K779" si="77">I715-H715</f>
        <v>0</v>
      </c>
    </row>
    <row r="716" spans="1:11" ht="110.25" x14ac:dyDescent="0.25">
      <c r="A716" s="1"/>
      <c r="B716" s="1" t="s">
        <v>35</v>
      </c>
      <c r="C716" s="1" t="s">
        <v>51</v>
      </c>
      <c r="D716" s="1"/>
      <c r="E716" s="2" t="s">
        <v>52</v>
      </c>
      <c r="F716" s="11" t="s">
        <v>539</v>
      </c>
      <c r="G716" s="3">
        <f>G717</f>
        <v>11.8</v>
      </c>
      <c r="H716" s="3">
        <f t="shared" ref="H716:I716" si="78">H717</f>
        <v>5.9</v>
      </c>
      <c r="I716" s="3">
        <f t="shared" si="78"/>
        <v>0</v>
      </c>
      <c r="J716" s="126">
        <f t="shared" si="61"/>
        <v>0</v>
      </c>
      <c r="K716" s="49">
        <f t="shared" si="77"/>
        <v>-5.9</v>
      </c>
    </row>
    <row r="717" spans="1:11" ht="47.25" x14ac:dyDescent="0.2">
      <c r="A717" s="4"/>
      <c r="B717" s="4" t="s">
        <v>35</v>
      </c>
      <c r="C717" s="4" t="s">
        <v>51</v>
      </c>
      <c r="D717" s="4" t="s">
        <v>11</v>
      </c>
      <c r="E717" s="5" t="s">
        <v>12</v>
      </c>
      <c r="F717" s="11" t="s">
        <v>539</v>
      </c>
      <c r="G717" s="6">
        <v>11.8</v>
      </c>
      <c r="H717" s="127">
        <v>5.9</v>
      </c>
      <c r="I717" s="127">
        <v>0</v>
      </c>
      <c r="J717" s="126">
        <f t="shared" si="61"/>
        <v>0</v>
      </c>
      <c r="K717" s="49">
        <f t="shared" si="77"/>
        <v>-5.9</v>
      </c>
    </row>
    <row r="718" spans="1:11" ht="94.5" x14ac:dyDescent="0.25">
      <c r="A718" s="1"/>
      <c r="B718" s="1" t="s">
        <v>35</v>
      </c>
      <c r="C718" s="1" t="s">
        <v>53</v>
      </c>
      <c r="D718" s="1"/>
      <c r="E718" s="2" t="s">
        <v>54</v>
      </c>
      <c r="F718" s="11" t="s">
        <v>539</v>
      </c>
      <c r="G718" s="3">
        <f>G719+G720</f>
        <v>373.2</v>
      </c>
      <c r="H718" s="3">
        <f t="shared" ref="H718:I718" si="79">H719+H720</f>
        <v>186.6</v>
      </c>
      <c r="I718" s="3">
        <f t="shared" si="79"/>
        <v>184.2</v>
      </c>
      <c r="J718" s="126">
        <f t="shared" si="61"/>
        <v>98.713826366559488</v>
      </c>
      <c r="K718" s="49">
        <f t="shared" si="77"/>
        <v>-2.4000000000000057</v>
      </c>
    </row>
    <row r="719" spans="1:11" ht="110.25" x14ac:dyDescent="0.2">
      <c r="A719" s="4"/>
      <c r="B719" s="4" t="s">
        <v>35</v>
      </c>
      <c r="C719" s="4" t="s">
        <v>53</v>
      </c>
      <c r="D719" s="4" t="s">
        <v>9</v>
      </c>
      <c r="E719" s="5" t="s">
        <v>10</v>
      </c>
      <c r="F719" s="11" t="s">
        <v>539</v>
      </c>
      <c r="G719" s="6">
        <v>174.6</v>
      </c>
      <c r="H719" s="127">
        <v>95.1</v>
      </c>
      <c r="I719" s="127">
        <v>95.1</v>
      </c>
      <c r="J719" s="126">
        <f t="shared" si="61"/>
        <v>100</v>
      </c>
      <c r="K719" s="49">
        <f t="shared" si="77"/>
        <v>0</v>
      </c>
    </row>
    <row r="720" spans="1:11" ht="47.25" x14ac:dyDescent="0.2">
      <c r="A720" s="4"/>
      <c r="B720" s="4" t="s">
        <v>35</v>
      </c>
      <c r="C720" s="4" t="s">
        <v>53</v>
      </c>
      <c r="D720" s="4" t="s">
        <v>11</v>
      </c>
      <c r="E720" s="5" t="s">
        <v>12</v>
      </c>
      <c r="F720" s="11" t="s">
        <v>539</v>
      </c>
      <c r="G720" s="6">
        <v>198.6</v>
      </c>
      <c r="H720" s="127">
        <v>91.5</v>
      </c>
      <c r="I720" s="127">
        <v>89.1</v>
      </c>
      <c r="J720" s="126">
        <f t="shared" si="61"/>
        <v>97.377049180327873</v>
      </c>
      <c r="K720" s="49">
        <f t="shared" si="77"/>
        <v>-2.4000000000000057</v>
      </c>
    </row>
    <row r="721" spans="1:11" ht="47.25" x14ac:dyDescent="0.25">
      <c r="A721" s="1"/>
      <c r="B721" s="1" t="s">
        <v>35</v>
      </c>
      <c r="C721" s="1" t="s">
        <v>55</v>
      </c>
      <c r="D721" s="1"/>
      <c r="E721" s="2" t="s">
        <v>56</v>
      </c>
      <c r="F721" s="11" t="s">
        <v>539</v>
      </c>
      <c r="G721" s="3">
        <f>G722</f>
        <v>5.6</v>
      </c>
      <c r="H721" s="3">
        <f t="shared" ref="H721:I721" si="80">H722</f>
        <v>2.8</v>
      </c>
      <c r="I721" s="3">
        <f t="shared" si="80"/>
        <v>2.8</v>
      </c>
      <c r="J721" s="126">
        <f t="shared" si="61"/>
        <v>100</v>
      </c>
      <c r="K721" s="49">
        <f t="shared" si="77"/>
        <v>0</v>
      </c>
    </row>
    <row r="722" spans="1:11" ht="47.25" x14ac:dyDescent="0.2">
      <c r="A722" s="4"/>
      <c r="B722" s="4" t="s">
        <v>35</v>
      </c>
      <c r="C722" s="4" t="s">
        <v>55</v>
      </c>
      <c r="D722" s="4" t="s">
        <v>11</v>
      </c>
      <c r="E722" s="5" t="s">
        <v>12</v>
      </c>
      <c r="F722" s="11" t="s">
        <v>539</v>
      </c>
      <c r="G722" s="6">
        <v>5.6</v>
      </c>
      <c r="H722" s="127">
        <v>2.8</v>
      </c>
      <c r="I722" s="127">
        <v>2.8</v>
      </c>
      <c r="J722" s="126">
        <f t="shared" si="61"/>
        <v>100</v>
      </c>
      <c r="K722" s="49">
        <f t="shared" si="77"/>
        <v>0</v>
      </c>
    </row>
    <row r="723" spans="1:11" ht="63" x14ac:dyDescent="0.25">
      <c r="A723" s="1"/>
      <c r="B723" s="1" t="s">
        <v>35</v>
      </c>
      <c r="C723" s="1" t="s">
        <v>57</v>
      </c>
      <c r="D723" s="1"/>
      <c r="E723" s="2" t="s">
        <v>58</v>
      </c>
      <c r="F723" s="11" t="s">
        <v>539</v>
      </c>
      <c r="G723" s="3">
        <f>G724+G725</f>
        <v>51.9</v>
      </c>
      <c r="H723" s="3">
        <f t="shared" ref="H723:I723" si="81">H724+H725</f>
        <v>26</v>
      </c>
      <c r="I723" s="3">
        <f t="shared" si="81"/>
        <v>12.3</v>
      </c>
      <c r="J723" s="126">
        <f t="shared" si="61"/>
        <v>47.307692307692314</v>
      </c>
      <c r="K723" s="49">
        <f t="shared" si="77"/>
        <v>-13.7</v>
      </c>
    </row>
    <row r="724" spans="1:11" ht="110.25" x14ac:dyDescent="0.2">
      <c r="A724" s="4"/>
      <c r="B724" s="4" t="s">
        <v>35</v>
      </c>
      <c r="C724" s="4" t="s">
        <v>57</v>
      </c>
      <c r="D724" s="4" t="s">
        <v>9</v>
      </c>
      <c r="E724" s="5" t="s">
        <v>10</v>
      </c>
      <c r="F724" s="11" t="s">
        <v>539</v>
      </c>
      <c r="G724" s="6">
        <v>22.5</v>
      </c>
      <c r="H724" s="127">
        <v>11.3</v>
      </c>
      <c r="I724" s="127">
        <v>11.3</v>
      </c>
      <c r="J724" s="126">
        <f t="shared" si="61"/>
        <v>100</v>
      </c>
      <c r="K724" s="49">
        <f t="shared" si="77"/>
        <v>0</v>
      </c>
    </row>
    <row r="725" spans="1:11" ht="47.25" x14ac:dyDescent="0.2">
      <c r="A725" s="4"/>
      <c r="B725" s="4" t="s">
        <v>35</v>
      </c>
      <c r="C725" s="4" t="s">
        <v>57</v>
      </c>
      <c r="D725" s="4" t="s">
        <v>11</v>
      </c>
      <c r="E725" s="5" t="s">
        <v>12</v>
      </c>
      <c r="F725" s="11" t="s">
        <v>539</v>
      </c>
      <c r="G725" s="6">
        <v>29.4</v>
      </c>
      <c r="H725" s="127">
        <v>14.7</v>
      </c>
      <c r="I725" s="127">
        <v>1</v>
      </c>
      <c r="J725" s="126">
        <f t="shared" si="61"/>
        <v>6.8027210884353746</v>
      </c>
      <c r="K725" s="49">
        <f t="shared" si="77"/>
        <v>-13.7</v>
      </c>
    </row>
    <row r="726" spans="1:11" ht="63" x14ac:dyDescent="0.25">
      <c r="A726" s="1"/>
      <c r="B726" s="1" t="s">
        <v>35</v>
      </c>
      <c r="C726" s="1" t="s">
        <v>59</v>
      </c>
      <c r="D726" s="1"/>
      <c r="E726" s="2" t="s">
        <v>60</v>
      </c>
      <c r="F726" s="11" t="s">
        <v>539</v>
      </c>
      <c r="G726" s="3">
        <f>G727+G728</f>
        <v>1388.9</v>
      </c>
      <c r="H726" s="3">
        <f t="shared" ref="H726:I726" si="82">H727+H728</f>
        <v>694.4</v>
      </c>
      <c r="I726" s="3">
        <f t="shared" si="82"/>
        <v>572.69999999999993</v>
      </c>
      <c r="J726" s="126">
        <f t="shared" ref="J726:J790" si="83">I726/H726*100</f>
        <v>82.474078341013808</v>
      </c>
      <c r="K726" s="49">
        <f t="shared" si="77"/>
        <v>-121.70000000000005</v>
      </c>
    </row>
    <row r="727" spans="1:11" ht="110.25" x14ac:dyDescent="0.2">
      <c r="A727" s="4"/>
      <c r="B727" s="4" t="s">
        <v>35</v>
      </c>
      <c r="C727" s="4" t="s">
        <v>59</v>
      </c>
      <c r="D727" s="4" t="s">
        <v>9</v>
      </c>
      <c r="E727" s="5" t="s">
        <v>10</v>
      </c>
      <c r="F727" s="11" t="s">
        <v>539</v>
      </c>
      <c r="G727" s="6">
        <v>1141.9000000000001</v>
      </c>
      <c r="H727" s="127">
        <v>570.9</v>
      </c>
      <c r="I727" s="127">
        <v>545.4</v>
      </c>
      <c r="J727" s="126">
        <f t="shared" si="83"/>
        <v>95.533368365738298</v>
      </c>
      <c r="K727" s="49">
        <f t="shared" si="77"/>
        <v>-25.5</v>
      </c>
    </row>
    <row r="728" spans="1:11" ht="47.25" x14ac:dyDescent="0.2">
      <c r="A728" s="4"/>
      <c r="B728" s="4" t="s">
        <v>35</v>
      </c>
      <c r="C728" s="4" t="s">
        <v>59</v>
      </c>
      <c r="D728" s="4" t="s">
        <v>11</v>
      </c>
      <c r="E728" s="5" t="s">
        <v>12</v>
      </c>
      <c r="F728" s="11" t="s">
        <v>539</v>
      </c>
      <c r="G728" s="6">
        <v>247</v>
      </c>
      <c r="H728" s="127">
        <v>123.5</v>
      </c>
      <c r="I728" s="127">
        <v>27.3</v>
      </c>
      <c r="J728" s="126">
        <f t="shared" si="83"/>
        <v>22.105263157894736</v>
      </c>
      <c r="K728" s="49">
        <f t="shared" si="77"/>
        <v>-96.2</v>
      </c>
    </row>
    <row r="729" spans="1:11" ht="94.5" x14ac:dyDescent="0.25">
      <c r="A729" s="1"/>
      <c r="B729" s="1" t="s">
        <v>35</v>
      </c>
      <c r="C729" s="1" t="s">
        <v>61</v>
      </c>
      <c r="D729" s="1"/>
      <c r="E729" s="136" t="s">
        <v>547</v>
      </c>
      <c r="F729" s="11" t="s">
        <v>539</v>
      </c>
      <c r="G729" s="3">
        <f>G730</f>
        <v>25.5</v>
      </c>
      <c r="H729" s="3">
        <f t="shared" ref="H729:I729" si="84">H730</f>
        <v>12.8</v>
      </c>
      <c r="I729" s="3">
        <f t="shared" si="84"/>
        <v>0</v>
      </c>
      <c r="J729" s="126">
        <f t="shared" si="83"/>
        <v>0</v>
      </c>
      <c r="K729" s="49">
        <f t="shared" si="77"/>
        <v>-12.8</v>
      </c>
    </row>
    <row r="730" spans="1:11" ht="110.25" x14ac:dyDescent="0.2">
      <c r="A730" s="4"/>
      <c r="B730" s="4" t="s">
        <v>35</v>
      </c>
      <c r="C730" s="4" t="s">
        <v>61</v>
      </c>
      <c r="D730" s="4" t="s">
        <v>9</v>
      </c>
      <c r="E730" s="5" t="s">
        <v>10</v>
      </c>
      <c r="F730" s="11" t="s">
        <v>539</v>
      </c>
      <c r="G730" s="6">
        <v>25.5</v>
      </c>
      <c r="H730" s="127">
        <v>12.8</v>
      </c>
      <c r="I730" s="127">
        <v>0</v>
      </c>
      <c r="J730" s="126">
        <f t="shared" si="83"/>
        <v>0</v>
      </c>
      <c r="K730" s="49">
        <f t="shared" si="77"/>
        <v>-12.8</v>
      </c>
    </row>
    <row r="731" spans="1:11" ht="63" x14ac:dyDescent="0.25">
      <c r="A731" s="1"/>
      <c r="B731" s="1" t="s">
        <v>35</v>
      </c>
      <c r="C731" s="1" t="s">
        <v>63</v>
      </c>
      <c r="D731" s="1"/>
      <c r="E731" s="2" t="s">
        <v>64</v>
      </c>
      <c r="F731" s="11" t="s">
        <v>539</v>
      </c>
      <c r="G731" s="3">
        <f>G732</f>
        <v>63.6</v>
      </c>
      <c r="H731" s="3">
        <f t="shared" ref="H731:I731" si="85">H732</f>
        <v>31.8</v>
      </c>
      <c r="I731" s="3">
        <f t="shared" si="85"/>
        <v>31.8</v>
      </c>
      <c r="J731" s="126">
        <f t="shared" si="83"/>
        <v>100</v>
      </c>
      <c r="K731" s="49">
        <f t="shared" si="77"/>
        <v>0</v>
      </c>
    </row>
    <row r="732" spans="1:11" ht="110.25" x14ac:dyDescent="0.2">
      <c r="A732" s="4"/>
      <c r="B732" s="4" t="s">
        <v>35</v>
      </c>
      <c r="C732" s="4" t="s">
        <v>63</v>
      </c>
      <c r="D732" s="4" t="s">
        <v>9</v>
      </c>
      <c r="E732" s="5" t="s">
        <v>10</v>
      </c>
      <c r="F732" s="11" t="s">
        <v>539</v>
      </c>
      <c r="G732" s="6">
        <v>63.6</v>
      </c>
      <c r="H732" s="127">
        <v>31.8</v>
      </c>
      <c r="I732" s="127">
        <v>31.8</v>
      </c>
      <c r="J732" s="126">
        <f t="shared" si="83"/>
        <v>100</v>
      </c>
      <c r="K732" s="49">
        <f t="shared" si="77"/>
        <v>0</v>
      </c>
    </row>
    <row r="733" spans="1:11" ht="15.75" x14ac:dyDescent="0.25">
      <c r="A733" s="1"/>
      <c r="B733" s="1" t="s">
        <v>65</v>
      </c>
      <c r="C733" s="1"/>
      <c r="D733" s="1"/>
      <c r="E733" s="2" t="s">
        <v>66</v>
      </c>
      <c r="F733" s="11" t="s">
        <v>539</v>
      </c>
      <c r="G733" s="3">
        <f>G734</f>
        <v>6.7</v>
      </c>
      <c r="H733" s="3">
        <f t="shared" ref="H733:I735" si="86">H734</f>
        <v>3.4</v>
      </c>
      <c r="I733" s="3">
        <f t="shared" si="86"/>
        <v>0</v>
      </c>
      <c r="J733" s="126">
        <f t="shared" si="83"/>
        <v>0</v>
      </c>
      <c r="K733" s="49">
        <f t="shared" si="77"/>
        <v>-3.4</v>
      </c>
    </row>
    <row r="734" spans="1:11" ht="63" x14ac:dyDescent="0.25">
      <c r="A734" s="1"/>
      <c r="B734" s="1" t="s">
        <v>65</v>
      </c>
      <c r="C734" s="1" t="s">
        <v>5</v>
      </c>
      <c r="D734" s="1"/>
      <c r="E734" s="2" t="s">
        <v>6</v>
      </c>
      <c r="F734" s="11" t="s">
        <v>539</v>
      </c>
      <c r="G734" s="3">
        <f>G735</f>
        <v>6.7</v>
      </c>
      <c r="H734" s="3">
        <f t="shared" si="86"/>
        <v>3.4</v>
      </c>
      <c r="I734" s="3">
        <f t="shared" si="86"/>
        <v>0</v>
      </c>
      <c r="J734" s="126">
        <f t="shared" si="83"/>
        <v>0</v>
      </c>
      <c r="K734" s="49">
        <f t="shared" si="77"/>
        <v>-3.4</v>
      </c>
    </row>
    <row r="735" spans="1:11" ht="110.25" x14ac:dyDescent="0.25">
      <c r="A735" s="1"/>
      <c r="B735" s="1" t="s">
        <v>65</v>
      </c>
      <c r="C735" s="1" t="s">
        <v>67</v>
      </c>
      <c r="D735" s="1"/>
      <c r="E735" s="2" t="s">
        <v>68</v>
      </c>
      <c r="F735" s="11" t="s">
        <v>539</v>
      </c>
      <c r="G735" s="3">
        <f>G736</f>
        <v>6.7</v>
      </c>
      <c r="H735" s="3">
        <f t="shared" si="86"/>
        <v>3.4</v>
      </c>
      <c r="I735" s="3">
        <f t="shared" si="86"/>
        <v>0</v>
      </c>
      <c r="J735" s="126">
        <f t="shared" si="83"/>
        <v>0</v>
      </c>
      <c r="K735" s="49">
        <f t="shared" si="77"/>
        <v>-3.4</v>
      </c>
    </row>
    <row r="736" spans="1:11" ht="47.25" x14ac:dyDescent="0.2">
      <c r="A736" s="4"/>
      <c r="B736" s="4" t="s">
        <v>65</v>
      </c>
      <c r="C736" s="4" t="s">
        <v>67</v>
      </c>
      <c r="D736" s="4" t="s">
        <v>11</v>
      </c>
      <c r="E736" s="5" t="s">
        <v>12</v>
      </c>
      <c r="F736" s="11" t="s">
        <v>539</v>
      </c>
      <c r="G736" s="6">
        <v>6.7</v>
      </c>
      <c r="H736" s="127">
        <v>3.4</v>
      </c>
      <c r="I736" s="127">
        <v>0</v>
      </c>
      <c r="J736" s="126">
        <f t="shared" si="83"/>
        <v>0</v>
      </c>
      <c r="K736" s="49">
        <f t="shared" si="77"/>
        <v>-3.4</v>
      </c>
    </row>
    <row r="737" spans="1:11" ht="78.75" x14ac:dyDescent="0.2">
      <c r="A737" s="4"/>
      <c r="B737" s="134" t="s">
        <v>548</v>
      </c>
      <c r="C737" s="134"/>
      <c r="D737" s="134"/>
      <c r="E737" s="137" t="s">
        <v>4</v>
      </c>
      <c r="F737" s="11" t="s">
        <v>539</v>
      </c>
      <c r="G737" s="6">
        <f>G738</f>
        <v>445.3</v>
      </c>
      <c r="H737" s="6">
        <f t="shared" ref="H737:I739" si="87">H738</f>
        <v>442.7</v>
      </c>
      <c r="I737" s="6">
        <f t="shared" si="87"/>
        <v>442.7</v>
      </c>
      <c r="J737" s="126">
        <f t="shared" si="83"/>
        <v>100</v>
      </c>
      <c r="K737" s="49">
        <f t="shared" si="77"/>
        <v>0</v>
      </c>
    </row>
    <row r="738" spans="1:11" ht="15.75" x14ac:dyDescent="0.2">
      <c r="A738" s="4"/>
      <c r="B738" s="135" t="s">
        <v>548</v>
      </c>
      <c r="C738" s="11" t="s">
        <v>544</v>
      </c>
      <c r="D738" s="133"/>
      <c r="E738" s="138" t="s">
        <v>545</v>
      </c>
      <c r="F738" s="11" t="s">
        <v>539</v>
      </c>
      <c r="G738" s="6">
        <f>G739</f>
        <v>445.3</v>
      </c>
      <c r="H738" s="6">
        <f t="shared" si="87"/>
        <v>442.7</v>
      </c>
      <c r="I738" s="6">
        <f t="shared" si="87"/>
        <v>442.7</v>
      </c>
      <c r="J738" s="126">
        <f t="shared" si="83"/>
        <v>100</v>
      </c>
      <c r="K738" s="49">
        <f t="shared" si="77"/>
        <v>0</v>
      </c>
    </row>
    <row r="739" spans="1:11" ht="63" x14ac:dyDescent="0.25">
      <c r="A739" s="4"/>
      <c r="B739" s="135" t="s">
        <v>548</v>
      </c>
      <c r="C739" s="130" t="s">
        <v>5</v>
      </c>
      <c r="D739" s="130"/>
      <c r="E739" s="132" t="s">
        <v>6</v>
      </c>
      <c r="F739" s="11" t="s">
        <v>539</v>
      </c>
      <c r="G739" s="6">
        <f>G740</f>
        <v>445.3</v>
      </c>
      <c r="H739" s="6">
        <f t="shared" si="87"/>
        <v>442.7</v>
      </c>
      <c r="I739" s="6">
        <f t="shared" si="87"/>
        <v>442.7</v>
      </c>
      <c r="J739" s="126">
        <f t="shared" si="83"/>
        <v>100</v>
      </c>
      <c r="K739" s="49">
        <f t="shared" si="77"/>
        <v>0</v>
      </c>
    </row>
    <row r="740" spans="1:11" ht="47.25" x14ac:dyDescent="0.25">
      <c r="A740" s="4"/>
      <c r="B740" s="135" t="s">
        <v>548</v>
      </c>
      <c r="C740" s="130" t="s">
        <v>540</v>
      </c>
      <c r="D740" s="130"/>
      <c r="E740" s="132" t="s">
        <v>541</v>
      </c>
      <c r="F740" s="11" t="s">
        <v>539</v>
      </c>
      <c r="G740" s="6">
        <f>G741+G742+G743</f>
        <v>445.3</v>
      </c>
      <c r="H740" s="6">
        <f t="shared" ref="H740:I740" si="88">H741+H742+H743</f>
        <v>442.7</v>
      </c>
      <c r="I740" s="6">
        <f t="shared" si="88"/>
        <v>442.7</v>
      </c>
      <c r="J740" s="126">
        <f t="shared" si="83"/>
        <v>100</v>
      </c>
      <c r="K740" s="49">
        <f t="shared" si="77"/>
        <v>0</v>
      </c>
    </row>
    <row r="741" spans="1:11" ht="110.25" x14ac:dyDescent="0.2">
      <c r="A741" s="4"/>
      <c r="B741" s="135" t="s">
        <v>548</v>
      </c>
      <c r="C741" s="130" t="s">
        <v>540</v>
      </c>
      <c r="D741" s="130" t="s">
        <v>9</v>
      </c>
      <c r="E741" s="131" t="s">
        <v>10</v>
      </c>
      <c r="F741" s="11" t="s">
        <v>539</v>
      </c>
      <c r="G741" s="6">
        <v>431.2</v>
      </c>
      <c r="H741" s="127">
        <v>431.2</v>
      </c>
      <c r="I741" s="127">
        <v>431.2</v>
      </c>
      <c r="J741" s="126">
        <f t="shared" si="83"/>
        <v>100</v>
      </c>
      <c r="K741" s="49">
        <f t="shared" si="77"/>
        <v>0</v>
      </c>
    </row>
    <row r="742" spans="1:11" ht="15.75" x14ac:dyDescent="0.2">
      <c r="A742" s="4"/>
      <c r="B742" s="135" t="s">
        <v>548</v>
      </c>
      <c r="C742" s="130" t="s">
        <v>540</v>
      </c>
      <c r="D742" s="4" t="s">
        <v>13</v>
      </c>
      <c r="E742" s="5" t="s">
        <v>14</v>
      </c>
      <c r="F742" s="11" t="s">
        <v>539</v>
      </c>
      <c r="G742" s="6">
        <v>13.1</v>
      </c>
      <c r="H742" s="127">
        <v>10.5</v>
      </c>
      <c r="I742" s="127">
        <v>10.5</v>
      </c>
      <c r="J742" s="126">
        <f t="shared" si="83"/>
        <v>100</v>
      </c>
      <c r="K742" s="49">
        <f t="shared" si="77"/>
        <v>0</v>
      </c>
    </row>
    <row r="743" spans="1:11" ht="15.75" x14ac:dyDescent="0.2">
      <c r="A743" s="4"/>
      <c r="B743" s="135" t="s">
        <v>548</v>
      </c>
      <c r="C743" s="130" t="s">
        <v>540</v>
      </c>
      <c r="D743" s="4" t="s">
        <v>13</v>
      </c>
      <c r="E743" s="5" t="s">
        <v>14</v>
      </c>
      <c r="F743" s="11"/>
      <c r="G743" s="6">
        <v>1</v>
      </c>
      <c r="H743" s="127">
        <v>1</v>
      </c>
      <c r="I743" s="127">
        <v>1</v>
      </c>
      <c r="J743" s="126">
        <f t="shared" ref="J743" si="89">I743/H743*100</f>
        <v>100</v>
      </c>
      <c r="K743" s="49">
        <f t="shared" ref="K743" si="90">I743-H743</f>
        <v>0</v>
      </c>
    </row>
    <row r="744" spans="1:11" ht="15.75" x14ac:dyDescent="0.25">
      <c r="A744" s="1"/>
      <c r="B744" s="1" t="s">
        <v>69</v>
      </c>
      <c r="C744" s="1"/>
      <c r="D744" s="1"/>
      <c r="E744" s="2" t="s">
        <v>70</v>
      </c>
      <c r="F744" s="11" t="s">
        <v>539</v>
      </c>
      <c r="G744" s="3">
        <f>G745</f>
        <v>990</v>
      </c>
      <c r="H744" s="127">
        <v>0</v>
      </c>
      <c r="I744" s="127">
        <v>0</v>
      </c>
      <c r="J744" s="126">
        <v>0</v>
      </c>
      <c r="K744" s="49">
        <f t="shared" si="77"/>
        <v>0</v>
      </c>
    </row>
    <row r="745" spans="1:11" ht="15.75" x14ac:dyDescent="0.25">
      <c r="A745" s="1"/>
      <c r="B745" s="1" t="s">
        <v>69</v>
      </c>
      <c r="C745" s="1" t="s">
        <v>71</v>
      </c>
      <c r="D745" s="1"/>
      <c r="E745" s="2" t="s">
        <v>70</v>
      </c>
      <c r="F745" s="11" t="s">
        <v>539</v>
      </c>
      <c r="G745" s="3">
        <f>G746</f>
        <v>990</v>
      </c>
      <c r="H745" s="127">
        <v>0</v>
      </c>
      <c r="I745" s="127">
        <v>0</v>
      </c>
      <c r="J745" s="126">
        <v>0</v>
      </c>
      <c r="K745" s="49">
        <f t="shared" si="77"/>
        <v>0</v>
      </c>
    </row>
    <row r="746" spans="1:11" ht="47.25" x14ac:dyDescent="0.25">
      <c r="A746" s="1"/>
      <c r="B746" s="1" t="s">
        <v>69</v>
      </c>
      <c r="C746" s="1" t="s">
        <v>72</v>
      </c>
      <c r="D746" s="1"/>
      <c r="E746" s="2" t="s">
        <v>73</v>
      </c>
      <c r="F746" s="11" t="s">
        <v>539</v>
      </c>
      <c r="G746" s="3">
        <f>G747</f>
        <v>990</v>
      </c>
      <c r="H746" s="127">
        <v>0</v>
      </c>
      <c r="I746" s="127">
        <v>0</v>
      </c>
      <c r="J746" s="126">
        <v>0</v>
      </c>
      <c r="K746" s="49">
        <f t="shared" si="77"/>
        <v>0</v>
      </c>
    </row>
    <row r="747" spans="1:11" ht="15.75" x14ac:dyDescent="0.2">
      <c r="A747" s="4"/>
      <c r="B747" s="4" t="s">
        <v>69</v>
      </c>
      <c r="C747" s="4" t="s">
        <v>72</v>
      </c>
      <c r="D747" s="4" t="s">
        <v>13</v>
      </c>
      <c r="E747" s="5" t="s">
        <v>14</v>
      </c>
      <c r="F747" s="11" t="s">
        <v>539</v>
      </c>
      <c r="G747" s="6">
        <v>990</v>
      </c>
      <c r="H747" s="127">
        <v>0</v>
      </c>
      <c r="I747" s="127">
        <v>0</v>
      </c>
      <c r="J747" s="126">
        <v>0</v>
      </c>
      <c r="K747" s="49">
        <f t="shared" si="77"/>
        <v>0</v>
      </c>
    </row>
    <row r="748" spans="1:11" ht="31.5" x14ac:dyDescent="0.25">
      <c r="A748" s="1"/>
      <c r="B748" s="1" t="s">
        <v>17</v>
      </c>
      <c r="C748" s="1"/>
      <c r="D748" s="1"/>
      <c r="E748" s="2" t="s">
        <v>18</v>
      </c>
      <c r="F748" s="11" t="s">
        <v>539</v>
      </c>
      <c r="G748" s="3">
        <f>G749+G758+G771+G783+G786</f>
        <v>24927.899999999998</v>
      </c>
      <c r="H748" s="3">
        <f t="shared" ref="H748:I748" si="91">H749+H758+H771+H783+H786</f>
        <v>9542.7000000000007</v>
      </c>
      <c r="I748" s="3">
        <f t="shared" si="91"/>
        <v>9465.7999999999993</v>
      </c>
      <c r="J748" s="126">
        <f t="shared" si="83"/>
        <v>99.194148406635421</v>
      </c>
      <c r="K748" s="49">
        <f t="shared" si="77"/>
        <v>-76.900000000001455</v>
      </c>
    </row>
    <row r="749" spans="1:11" ht="63" x14ac:dyDescent="0.25">
      <c r="A749" s="1"/>
      <c r="B749" s="1" t="s">
        <v>17</v>
      </c>
      <c r="C749" s="1" t="s">
        <v>37</v>
      </c>
      <c r="D749" s="1"/>
      <c r="E749" s="2" t="s">
        <v>38</v>
      </c>
      <c r="F749" s="11" t="s">
        <v>539</v>
      </c>
      <c r="G749" s="3">
        <f>G750+G754</f>
        <v>927.3</v>
      </c>
      <c r="H749" s="3">
        <f t="shared" ref="H749:I749" si="92">H750+H754</f>
        <v>450.7</v>
      </c>
      <c r="I749" s="3">
        <f t="shared" si="92"/>
        <v>409.7</v>
      </c>
      <c r="J749" s="126">
        <f t="shared" si="83"/>
        <v>90.903039715997338</v>
      </c>
      <c r="K749" s="49">
        <f t="shared" si="77"/>
        <v>-41</v>
      </c>
    </row>
    <row r="750" spans="1:11" ht="78.75" x14ac:dyDescent="0.25">
      <c r="A750" s="1"/>
      <c r="B750" s="1" t="s">
        <v>17</v>
      </c>
      <c r="C750" s="1" t="s">
        <v>74</v>
      </c>
      <c r="D750" s="1"/>
      <c r="E750" s="2" t="s">
        <v>75</v>
      </c>
      <c r="F750" s="11" t="s">
        <v>539</v>
      </c>
      <c r="G750" s="3">
        <f>G751</f>
        <v>775.9</v>
      </c>
      <c r="H750" s="3">
        <f t="shared" ref="H750:I752" si="93">H751</f>
        <v>375</v>
      </c>
      <c r="I750" s="3">
        <f t="shared" si="93"/>
        <v>375</v>
      </c>
      <c r="J750" s="126">
        <f t="shared" si="83"/>
        <v>100</v>
      </c>
      <c r="K750" s="49">
        <f t="shared" si="77"/>
        <v>0</v>
      </c>
    </row>
    <row r="751" spans="1:11" ht="63" x14ac:dyDescent="0.25">
      <c r="A751" s="1"/>
      <c r="B751" s="1" t="s">
        <v>17</v>
      </c>
      <c r="C751" s="1" t="s">
        <v>76</v>
      </c>
      <c r="D751" s="1"/>
      <c r="E751" s="2" t="s">
        <v>77</v>
      </c>
      <c r="F751" s="11" t="s">
        <v>539</v>
      </c>
      <c r="G751" s="3">
        <f>G752</f>
        <v>775.9</v>
      </c>
      <c r="H751" s="3">
        <f t="shared" si="93"/>
        <v>375</v>
      </c>
      <c r="I751" s="3">
        <f t="shared" si="93"/>
        <v>375</v>
      </c>
      <c r="J751" s="126">
        <f t="shared" si="83"/>
        <v>100</v>
      </c>
      <c r="K751" s="49">
        <f t="shared" si="77"/>
        <v>0</v>
      </c>
    </row>
    <row r="752" spans="1:11" ht="31.5" x14ac:dyDescent="0.25">
      <c r="A752" s="1"/>
      <c r="B752" s="1" t="s">
        <v>17</v>
      </c>
      <c r="C752" s="1" t="s">
        <v>78</v>
      </c>
      <c r="D752" s="1"/>
      <c r="E752" s="2" t="s">
        <v>79</v>
      </c>
      <c r="F752" s="11" t="s">
        <v>539</v>
      </c>
      <c r="G752" s="3">
        <f>G753</f>
        <v>775.9</v>
      </c>
      <c r="H752" s="3">
        <f t="shared" si="93"/>
        <v>375</v>
      </c>
      <c r="I752" s="3">
        <f t="shared" si="93"/>
        <v>375</v>
      </c>
      <c r="J752" s="126">
        <f t="shared" si="83"/>
        <v>100</v>
      </c>
      <c r="K752" s="49">
        <f t="shared" si="77"/>
        <v>0</v>
      </c>
    </row>
    <row r="753" spans="1:11" ht="63" x14ac:dyDescent="0.2">
      <c r="A753" s="4"/>
      <c r="B753" s="4" t="s">
        <v>17</v>
      </c>
      <c r="C753" s="4" t="s">
        <v>78</v>
      </c>
      <c r="D753" s="4" t="s">
        <v>80</v>
      </c>
      <c r="E753" s="5" t="s">
        <v>81</v>
      </c>
      <c r="F753" s="11" t="s">
        <v>539</v>
      </c>
      <c r="G753" s="6">
        <v>775.9</v>
      </c>
      <c r="H753" s="127">
        <v>375</v>
      </c>
      <c r="I753" s="127">
        <v>375</v>
      </c>
      <c r="J753" s="126">
        <f t="shared" si="83"/>
        <v>100</v>
      </c>
      <c r="K753" s="49">
        <f t="shared" si="77"/>
        <v>0</v>
      </c>
    </row>
    <row r="754" spans="1:11" ht="126" x14ac:dyDescent="0.25">
      <c r="A754" s="1"/>
      <c r="B754" s="1" t="s">
        <v>17</v>
      </c>
      <c r="C754" s="1" t="s">
        <v>39</v>
      </c>
      <c r="D754" s="1"/>
      <c r="E754" s="2" t="s">
        <v>40</v>
      </c>
      <c r="F754" s="11" t="s">
        <v>539</v>
      </c>
      <c r="G754" s="3">
        <f>G755</f>
        <v>151.4</v>
      </c>
      <c r="H754" s="3">
        <f t="shared" ref="H754:I756" si="94">H755</f>
        <v>75.7</v>
      </c>
      <c r="I754" s="3">
        <f t="shared" si="94"/>
        <v>34.700000000000003</v>
      </c>
      <c r="J754" s="126">
        <f t="shared" si="83"/>
        <v>45.838837516512555</v>
      </c>
      <c r="K754" s="49">
        <f t="shared" si="77"/>
        <v>-41</v>
      </c>
    </row>
    <row r="755" spans="1:11" ht="47.25" x14ac:dyDescent="0.25">
      <c r="A755" s="1"/>
      <c r="B755" s="1" t="s">
        <v>17</v>
      </c>
      <c r="C755" s="1" t="s">
        <v>41</v>
      </c>
      <c r="D755" s="1"/>
      <c r="E755" s="2" t="s">
        <v>42</v>
      </c>
      <c r="F755" s="11" t="s">
        <v>539</v>
      </c>
      <c r="G755" s="3">
        <f>G756</f>
        <v>151.4</v>
      </c>
      <c r="H755" s="3">
        <f t="shared" si="94"/>
        <v>75.7</v>
      </c>
      <c r="I755" s="3">
        <f t="shared" si="94"/>
        <v>34.700000000000003</v>
      </c>
      <c r="J755" s="126">
        <f t="shared" si="83"/>
        <v>45.838837516512555</v>
      </c>
      <c r="K755" s="49">
        <f t="shared" si="77"/>
        <v>-41</v>
      </c>
    </row>
    <row r="756" spans="1:11" ht="78.75" x14ac:dyDescent="0.25">
      <c r="A756" s="1"/>
      <c r="B756" s="1" t="s">
        <v>17</v>
      </c>
      <c r="C756" s="1" t="s">
        <v>82</v>
      </c>
      <c r="D756" s="1"/>
      <c r="E756" s="2" t="s">
        <v>83</v>
      </c>
      <c r="F756" s="11" t="s">
        <v>539</v>
      </c>
      <c r="G756" s="3">
        <f>G757</f>
        <v>151.4</v>
      </c>
      <c r="H756" s="3">
        <f t="shared" si="94"/>
        <v>75.7</v>
      </c>
      <c r="I756" s="3">
        <f t="shared" si="94"/>
        <v>34.700000000000003</v>
      </c>
      <c r="J756" s="126">
        <f t="shared" si="83"/>
        <v>45.838837516512555</v>
      </c>
      <c r="K756" s="49">
        <f t="shared" si="77"/>
        <v>-41</v>
      </c>
    </row>
    <row r="757" spans="1:11" ht="47.25" x14ac:dyDescent="0.2">
      <c r="A757" s="4"/>
      <c r="B757" s="4" t="s">
        <v>17</v>
      </c>
      <c r="C757" s="4" t="s">
        <v>82</v>
      </c>
      <c r="D757" s="4" t="s">
        <v>11</v>
      </c>
      <c r="E757" s="5" t="s">
        <v>12</v>
      </c>
      <c r="F757" s="11" t="s">
        <v>539</v>
      </c>
      <c r="G757" s="6">
        <v>151.4</v>
      </c>
      <c r="H757" s="127">
        <v>75.7</v>
      </c>
      <c r="I757" s="127">
        <v>34.700000000000003</v>
      </c>
      <c r="J757" s="126">
        <f t="shared" si="83"/>
        <v>45.838837516512555</v>
      </c>
      <c r="K757" s="49">
        <f t="shared" si="77"/>
        <v>-41</v>
      </c>
    </row>
    <row r="758" spans="1:11" ht="63" x14ac:dyDescent="0.25">
      <c r="A758" s="1"/>
      <c r="B758" s="1" t="s">
        <v>17</v>
      </c>
      <c r="C758" s="1" t="s">
        <v>84</v>
      </c>
      <c r="D758" s="1"/>
      <c r="E758" s="2" t="s">
        <v>85</v>
      </c>
      <c r="F758" s="11" t="s">
        <v>539</v>
      </c>
      <c r="G758" s="3">
        <f>G759</f>
        <v>7564.6</v>
      </c>
      <c r="H758" s="3">
        <f t="shared" ref="H758:I759" si="95">H759</f>
        <v>3975</v>
      </c>
      <c r="I758" s="3">
        <f t="shared" si="95"/>
        <v>3975</v>
      </c>
      <c r="J758" s="126">
        <f t="shared" si="83"/>
        <v>100</v>
      </c>
      <c r="K758" s="49">
        <f t="shared" si="77"/>
        <v>0</v>
      </c>
    </row>
    <row r="759" spans="1:11" ht="63" x14ac:dyDescent="0.25">
      <c r="A759" s="1"/>
      <c r="B759" s="1" t="s">
        <v>17</v>
      </c>
      <c r="C759" s="1" t="s">
        <v>86</v>
      </c>
      <c r="D759" s="1"/>
      <c r="E759" s="2" t="s">
        <v>87</v>
      </c>
      <c r="F759" s="11" t="s">
        <v>539</v>
      </c>
      <c r="G759" s="3">
        <f>G760</f>
        <v>7564.6</v>
      </c>
      <c r="H759" s="3">
        <f t="shared" si="95"/>
        <v>3975</v>
      </c>
      <c r="I759" s="3">
        <f t="shared" si="95"/>
        <v>3975</v>
      </c>
      <c r="J759" s="126">
        <f t="shared" si="83"/>
        <v>100</v>
      </c>
      <c r="K759" s="49">
        <f t="shared" si="77"/>
        <v>0</v>
      </c>
    </row>
    <row r="760" spans="1:11" ht="47.25" x14ac:dyDescent="0.25">
      <c r="A760" s="1"/>
      <c r="B760" s="1" t="s">
        <v>17</v>
      </c>
      <c r="C760" s="1" t="s">
        <v>88</v>
      </c>
      <c r="D760" s="1"/>
      <c r="E760" s="2" t="s">
        <v>89</v>
      </c>
      <c r="F760" s="11" t="s">
        <v>539</v>
      </c>
      <c r="G760" s="3">
        <f>G761+G763+G765+G767+G769</f>
        <v>7564.6</v>
      </c>
      <c r="H760" s="3">
        <f t="shared" ref="H760:I760" si="96">H761+H763+H765+H767+H769</f>
        <v>3975</v>
      </c>
      <c r="I760" s="3">
        <f t="shared" si="96"/>
        <v>3975</v>
      </c>
      <c r="J760" s="126">
        <f t="shared" si="83"/>
        <v>100</v>
      </c>
      <c r="K760" s="49">
        <f t="shared" si="77"/>
        <v>0</v>
      </c>
    </row>
    <row r="761" spans="1:11" ht="15.75" x14ac:dyDescent="0.25">
      <c r="A761" s="1"/>
      <c r="B761" s="1" t="s">
        <v>17</v>
      </c>
      <c r="C761" s="1" t="s">
        <v>90</v>
      </c>
      <c r="D761" s="1"/>
      <c r="E761" s="2" t="s">
        <v>91</v>
      </c>
      <c r="F761" s="11" t="s">
        <v>539</v>
      </c>
      <c r="G761" s="3">
        <f>G762</f>
        <v>80</v>
      </c>
      <c r="H761" s="3">
        <f t="shared" ref="H761:I761" si="97">H762</f>
        <v>29.5</v>
      </c>
      <c r="I761" s="3">
        <f t="shared" si="97"/>
        <v>29.5</v>
      </c>
      <c r="J761" s="126">
        <f t="shared" ref="J761" si="98">I761/H761*100</f>
        <v>100</v>
      </c>
      <c r="K761" s="49">
        <f t="shared" ref="K761" si="99">I761-H761</f>
        <v>0</v>
      </c>
    </row>
    <row r="762" spans="1:11" ht="47.25" x14ac:dyDescent="0.2">
      <c r="A762" s="4"/>
      <c r="B762" s="4" t="s">
        <v>17</v>
      </c>
      <c r="C762" s="4" t="s">
        <v>90</v>
      </c>
      <c r="D762" s="4" t="s">
        <v>11</v>
      </c>
      <c r="E762" s="5" t="s">
        <v>12</v>
      </c>
      <c r="F762" s="11" t="s">
        <v>539</v>
      </c>
      <c r="G762" s="6">
        <v>80</v>
      </c>
      <c r="H762" s="127">
        <v>29.5</v>
      </c>
      <c r="I762" s="127">
        <v>29.5</v>
      </c>
      <c r="J762" s="126">
        <f t="shared" ref="J762" si="100">I762/H762*100</f>
        <v>100</v>
      </c>
      <c r="K762" s="49">
        <f t="shared" ref="K762" si="101">I762-H762</f>
        <v>0</v>
      </c>
    </row>
    <row r="763" spans="1:11" ht="31.5" x14ac:dyDescent="0.25">
      <c r="A763" s="1"/>
      <c r="B763" s="1" t="s">
        <v>17</v>
      </c>
      <c r="C763" s="1" t="s">
        <v>92</v>
      </c>
      <c r="D763" s="1"/>
      <c r="E763" s="2" t="s">
        <v>93</v>
      </c>
      <c r="F763" s="11" t="s">
        <v>539</v>
      </c>
      <c r="G763" s="3">
        <f>G764</f>
        <v>6430.9</v>
      </c>
      <c r="H763" s="3">
        <f t="shared" ref="H763:I763" si="102">H764</f>
        <v>3909.4</v>
      </c>
      <c r="I763" s="3">
        <f t="shared" si="102"/>
        <v>3909.4</v>
      </c>
      <c r="J763" s="126">
        <f t="shared" si="83"/>
        <v>100</v>
      </c>
      <c r="K763" s="49">
        <f t="shared" si="77"/>
        <v>0</v>
      </c>
    </row>
    <row r="764" spans="1:11" ht="47.25" x14ac:dyDescent="0.2">
      <c r="A764" s="4"/>
      <c r="B764" s="4" t="s">
        <v>17</v>
      </c>
      <c r="C764" s="4" t="s">
        <v>92</v>
      </c>
      <c r="D764" s="4" t="s">
        <v>11</v>
      </c>
      <c r="E764" s="5" t="s">
        <v>12</v>
      </c>
      <c r="F764" s="11" t="s">
        <v>539</v>
      </c>
      <c r="G764" s="6">
        <v>6430.9</v>
      </c>
      <c r="H764" s="127">
        <v>3909.4</v>
      </c>
      <c r="I764" s="127">
        <v>3909.4</v>
      </c>
      <c r="J764" s="126">
        <f t="shared" si="83"/>
        <v>100</v>
      </c>
      <c r="K764" s="49">
        <f t="shared" si="77"/>
        <v>0</v>
      </c>
    </row>
    <row r="765" spans="1:11" ht="31.5" x14ac:dyDescent="0.25">
      <c r="A765" s="1"/>
      <c r="B765" s="1" t="s">
        <v>17</v>
      </c>
      <c r="C765" s="1" t="s">
        <v>94</v>
      </c>
      <c r="D765" s="1"/>
      <c r="E765" s="2" t="s">
        <v>95</v>
      </c>
      <c r="F765" s="11" t="s">
        <v>539</v>
      </c>
      <c r="G765" s="3">
        <f>G766</f>
        <v>205.1</v>
      </c>
      <c r="H765" s="3">
        <f t="shared" ref="H765:I765" si="103">H766</f>
        <v>21.1</v>
      </c>
      <c r="I765" s="3">
        <f t="shared" si="103"/>
        <v>21.1</v>
      </c>
      <c r="J765" s="126">
        <f t="shared" si="83"/>
        <v>100</v>
      </c>
      <c r="K765" s="49">
        <f t="shared" si="77"/>
        <v>0</v>
      </c>
    </row>
    <row r="766" spans="1:11" ht="47.25" x14ac:dyDescent="0.2">
      <c r="A766" s="4"/>
      <c r="B766" s="4" t="s">
        <v>17</v>
      </c>
      <c r="C766" s="4" t="s">
        <v>94</v>
      </c>
      <c r="D766" s="4" t="s">
        <v>11</v>
      </c>
      <c r="E766" s="5" t="s">
        <v>12</v>
      </c>
      <c r="F766" s="11" t="s">
        <v>539</v>
      </c>
      <c r="G766" s="6">
        <v>205.1</v>
      </c>
      <c r="H766" s="127">
        <v>21.1</v>
      </c>
      <c r="I766" s="127">
        <v>21.1</v>
      </c>
      <c r="J766" s="126">
        <f t="shared" si="83"/>
        <v>100</v>
      </c>
      <c r="K766" s="49">
        <f t="shared" si="77"/>
        <v>0</v>
      </c>
    </row>
    <row r="767" spans="1:11" ht="15.75" x14ac:dyDescent="0.25">
      <c r="A767" s="1"/>
      <c r="B767" s="1" t="s">
        <v>17</v>
      </c>
      <c r="C767" s="1" t="s">
        <v>96</v>
      </c>
      <c r="D767" s="1"/>
      <c r="E767" s="2" t="s">
        <v>97</v>
      </c>
      <c r="F767" s="11" t="s">
        <v>539</v>
      </c>
      <c r="G767" s="3">
        <f>G768</f>
        <v>623.6</v>
      </c>
      <c r="H767" s="127">
        <v>0</v>
      </c>
      <c r="I767" s="127">
        <v>0</v>
      </c>
      <c r="J767" s="126">
        <v>0</v>
      </c>
      <c r="K767" s="49">
        <f t="shared" si="77"/>
        <v>0</v>
      </c>
    </row>
    <row r="768" spans="1:11" ht="47.25" x14ac:dyDescent="0.2">
      <c r="A768" s="4"/>
      <c r="B768" s="4" t="s">
        <v>17</v>
      </c>
      <c r="C768" s="4" t="s">
        <v>96</v>
      </c>
      <c r="D768" s="4" t="s">
        <v>11</v>
      </c>
      <c r="E768" s="5" t="s">
        <v>12</v>
      </c>
      <c r="F768" s="11" t="s">
        <v>539</v>
      </c>
      <c r="G768" s="6">
        <v>623.6</v>
      </c>
      <c r="H768" s="127">
        <v>0</v>
      </c>
      <c r="I768" s="127">
        <v>0</v>
      </c>
      <c r="J768" s="126">
        <v>0</v>
      </c>
      <c r="K768" s="49">
        <f t="shared" si="77"/>
        <v>0</v>
      </c>
    </row>
    <row r="769" spans="1:11" ht="47.25" x14ac:dyDescent="0.25">
      <c r="A769" s="1"/>
      <c r="B769" s="1" t="s">
        <v>17</v>
      </c>
      <c r="C769" s="1" t="s">
        <v>98</v>
      </c>
      <c r="D769" s="1"/>
      <c r="E769" s="2" t="s">
        <v>99</v>
      </c>
      <c r="F769" s="11" t="s">
        <v>539</v>
      </c>
      <c r="G769" s="3">
        <f>G770</f>
        <v>225</v>
      </c>
      <c r="H769" s="3">
        <f t="shared" ref="H769:I769" si="104">H770</f>
        <v>15</v>
      </c>
      <c r="I769" s="3">
        <f t="shared" si="104"/>
        <v>15</v>
      </c>
      <c r="J769" s="126">
        <f t="shared" ref="J769:J770" si="105">I769/H769*100</f>
        <v>100</v>
      </c>
      <c r="K769" s="49">
        <f t="shared" ref="K769:K770" si="106">I769-H769</f>
        <v>0</v>
      </c>
    </row>
    <row r="770" spans="1:11" ht="47.25" x14ac:dyDescent="0.2">
      <c r="A770" s="4"/>
      <c r="B770" s="4" t="s">
        <v>17</v>
      </c>
      <c r="C770" s="4" t="s">
        <v>98</v>
      </c>
      <c r="D770" s="4" t="s">
        <v>11</v>
      </c>
      <c r="E770" s="5" t="s">
        <v>12</v>
      </c>
      <c r="F770" s="11" t="s">
        <v>539</v>
      </c>
      <c r="G770" s="6">
        <v>225</v>
      </c>
      <c r="H770" s="127">
        <v>15</v>
      </c>
      <c r="I770" s="127">
        <v>15</v>
      </c>
      <c r="J770" s="126">
        <f t="shared" si="105"/>
        <v>100</v>
      </c>
      <c r="K770" s="49">
        <f t="shared" si="106"/>
        <v>0</v>
      </c>
    </row>
    <row r="771" spans="1:11" ht="63" x14ac:dyDescent="0.25">
      <c r="A771" s="1"/>
      <c r="B771" s="1" t="s">
        <v>17</v>
      </c>
      <c r="C771" s="1" t="s">
        <v>100</v>
      </c>
      <c r="D771" s="1"/>
      <c r="E771" s="2" t="s">
        <v>101</v>
      </c>
      <c r="F771" s="11" t="s">
        <v>539</v>
      </c>
      <c r="G771" s="3">
        <f>G772</f>
        <v>4953.1000000000004</v>
      </c>
      <c r="H771" s="3">
        <f t="shared" ref="H771:I771" si="107">H772</f>
        <v>2051.6000000000004</v>
      </c>
      <c r="I771" s="3">
        <f t="shared" si="107"/>
        <v>2051.6000000000004</v>
      </c>
      <c r="J771" s="126">
        <f t="shared" si="83"/>
        <v>100</v>
      </c>
      <c r="K771" s="49">
        <f t="shared" si="77"/>
        <v>0</v>
      </c>
    </row>
    <row r="772" spans="1:11" ht="63" x14ac:dyDescent="0.25">
      <c r="A772" s="1"/>
      <c r="B772" s="1" t="s">
        <v>17</v>
      </c>
      <c r="C772" s="1" t="s">
        <v>102</v>
      </c>
      <c r="D772" s="1"/>
      <c r="E772" s="2" t="s">
        <v>103</v>
      </c>
      <c r="F772" s="11" t="s">
        <v>539</v>
      </c>
      <c r="G772" s="3">
        <f>G773+G778</f>
        <v>4953.1000000000004</v>
      </c>
      <c r="H772" s="3">
        <f t="shared" ref="H772:I772" si="108">H773+H778</f>
        <v>2051.6000000000004</v>
      </c>
      <c r="I772" s="3">
        <f t="shared" si="108"/>
        <v>2051.6000000000004</v>
      </c>
      <c r="J772" s="126">
        <f t="shared" si="83"/>
        <v>100</v>
      </c>
      <c r="K772" s="49">
        <f t="shared" si="77"/>
        <v>0</v>
      </c>
    </row>
    <row r="773" spans="1:11" ht="63" x14ac:dyDescent="0.25">
      <c r="A773" s="1"/>
      <c r="B773" s="1" t="s">
        <v>17</v>
      </c>
      <c r="C773" s="1" t="s">
        <v>104</v>
      </c>
      <c r="D773" s="1"/>
      <c r="E773" s="2" t="s">
        <v>105</v>
      </c>
      <c r="F773" s="11" t="s">
        <v>539</v>
      </c>
      <c r="G773" s="3">
        <f>G774</f>
        <v>4125.1000000000004</v>
      </c>
      <c r="H773" s="3">
        <f t="shared" ref="H773:I773" si="109">H774</f>
        <v>2045.1000000000001</v>
      </c>
      <c r="I773" s="3">
        <f t="shared" si="109"/>
        <v>2045.1000000000001</v>
      </c>
      <c r="J773" s="126">
        <f t="shared" si="83"/>
        <v>100</v>
      </c>
      <c r="K773" s="49">
        <f t="shared" si="77"/>
        <v>0</v>
      </c>
    </row>
    <row r="774" spans="1:11" ht="31.5" x14ac:dyDescent="0.25">
      <c r="A774" s="1"/>
      <c r="B774" s="1" t="s">
        <v>17</v>
      </c>
      <c r="C774" s="1" t="s">
        <v>106</v>
      </c>
      <c r="D774" s="1"/>
      <c r="E774" s="2" t="s">
        <v>107</v>
      </c>
      <c r="F774" s="11" t="s">
        <v>539</v>
      </c>
      <c r="G774" s="3">
        <f>G775+G776+G777</f>
        <v>4125.1000000000004</v>
      </c>
      <c r="H774" s="3">
        <f t="shared" ref="H774:I774" si="110">H775+H776+H777</f>
        <v>2045.1000000000001</v>
      </c>
      <c r="I774" s="3">
        <f t="shared" si="110"/>
        <v>2045.1000000000001</v>
      </c>
      <c r="J774" s="126">
        <f t="shared" si="83"/>
        <v>100</v>
      </c>
      <c r="K774" s="49">
        <f t="shared" si="77"/>
        <v>0</v>
      </c>
    </row>
    <row r="775" spans="1:11" ht="110.25" x14ac:dyDescent="0.2">
      <c r="A775" s="4"/>
      <c r="B775" s="4" t="s">
        <v>17</v>
      </c>
      <c r="C775" s="4" t="s">
        <v>106</v>
      </c>
      <c r="D775" s="4" t="s">
        <v>9</v>
      </c>
      <c r="E775" s="5" t="s">
        <v>10</v>
      </c>
      <c r="F775" s="11" t="s">
        <v>539</v>
      </c>
      <c r="G775" s="6">
        <v>3024.8</v>
      </c>
      <c r="H775" s="127">
        <v>1630.7</v>
      </c>
      <c r="I775" s="127">
        <v>1630.7</v>
      </c>
      <c r="J775" s="126">
        <f t="shared" si="83"/>
        <v>100</v>
      </c>
      <c r="K775" s="49">
        <f t="shared" si="77"/>
        <v>0</v>
      </c>
    </row>
    <row r="776" spans="1:11" ht="47.25" x14ac:dyDescent="0.2">
      <c r="A776" s="4"/>
      <c r="B776" s="4" t="s">
        <v>17</v>
      </c>
      <c r="C776" s="4" t="s">
        <v>106</v>
      </c>
      <c r="D776" s="4" t="s">
        <v>11</v>
      </c>
      <c r="E776" s="5" t="s">
        <v>12</v>
      </c>
      <c r="F776" s="11" t="s">
        <v>539</v>
      </c>
      <c r="G776" s="6">
        <v>1098.5</v>
      </c>
      <c r="H776" s="127">
        <v>413.7</v>
      </c>
      <c r="I776" s="127">
        <v>413.7</v>
      </c>
      <c r="J776" s="126">
        <f t="shared" si="83"/>
        <v>100</v>
      </c>
      <c r="K776" s="49">
        <f t="shared" si="77"/>
        <v>0</v>
      </c>
    </row>
    <row r="777" spans="1:11" ht="15.75" x14ac:dyDescent="0.2">
      <c r="A777" s="4"/>
      <c r="B777" s="4" t="s">
        <v>17</v>
      </c>
      <c r="C777" s="4" t="s">
        <v>106</v>
      </c>
      <c r="D777" s="4" t="s">
        <v>13</v>
      </c>
      <c r="E777" s="5" t="s">
        <v>14</v>
      </c>
      <c r="F777" s="11" t="s">
        <v>539</v>
      </c>
      <c r="G777" s="6">
        <v>1.8</v>
      </c>
      <c r="H777" s="127">
        <v>0.7</v>
      </c>
      <c r="I777" s="127">
        <v>0.7</v>
      </c>
      <c r="J777" s="126">
        <f t="shared" si="83"/>
        <v>100</v>
      </c>
      <c r="K777" s="49">
        <f t="shared" si="77"/>
        <v>0</v>
      </c>
    </row>
    <row r="778" spans="1:11" ht="78.75" x14ac:dyDescent="0.25">
      <c r="A778" s="1"/>
      <c r="B778" s="1" t="s">
        <v>17</v>
      </c>
      <c r="C778" s="1" t="s">
        <v>108</v>
      </c>
      <c r="D778" s="1"/>
      <c r="E778" s="2" t="s">
        <v>109</v>
      </c>
      <c r="F778" s="11" t="s">
        <v>539</v>
      </c>
      <c r="G778" s="3">
        <f>G779+G781</f>
        <v>828</v>
      </c>
      <c r="H778" s="3">
        <f t="shared" ref="H778:I778" si="111">H779+H781</f>
        <v>6.5</v>
      </c>
      <c r="I778" s="3">
        <f t="shared" si="111"/>
        <v>6.5</v>
      </c>
      <c r="J778" s="126">
        <f t="shared" si="83"/>
        <v>100</v>
      </c>
      <c r="K778" s="49">
        <f t="shared" si="77"/>
        <v>0</v>
      </c>
    </row>
    <row r="779" spans="1:11" ht="15.75" x14ac:dyDescent="0.25">
      <c r="A779" s="1"/>
      <c r="B779" s="1" t="s">
        <v>17</v>
      </c>
      <c r="C779" s="1" t="s">
        <v>110</v>
      </c>
      <c r="D779" s="1"/>
      <c r="E779" s="2" t="s">
        <v>91</v>
      </c>
      <c r="F779" s="11" t="s">
        <v>539</v>
      </c>
      <c r="G779" s="3">
        <f>G780</f>
        <v>80</v>
      </c>
      <c r="H779" s="3">
        <f t="shared" ref="H779:I779" si="112">H780</f>
        <v>6.5</v>
      </c>
      <c r="I779" s="3">
        <f t="shared" si="112"/>
        <v>6.5</v>
      </c>
      <c r="J779" s="126">
        <f t="shared" si="83"/>
        <v>100</v>
      </c>
      <c r="K779" s="49">
        <f t="shared" si="77"/>
        <v>0</v>
      </c>
    </row>
    <row r="780" spans="1:11" ht="47.25" x14ac:dyDescent="0.2">
      <c r="A780" s="4"/>
      <c r="B780" s="4" t="s">
        <v>17</v>
      </c>
      <c r="C780" s="4" t="s">
        <v>110</v>
      </c>
      <c r="D780" s="4" t="s">
        <v>11</v>
      </c>
      <c r="E780" s="5" t="s">
        <v>12</v>
      </c>
      <c r="F780" s="11" t="s">
        <v>539</v>
      </c>
      <c r="G780" s="6">
        <v>80</v>
      </c>
      <c r="H780" s="127">
        <v>6.5</v>
      </c>
      <c r="I780" s="127">
        <v>6.5</v>
      </c>
      <c r="J780" s="126">
        <f t="shared" si="83"/>
        <v>100</v>
      </c>
      <c r="K780" s="49">
        <f t="shared" ref="K780:K849" si="113">I780-H780</f>
        <v>0</v>
      </c>
    </row>
    <row r="781" spans="1:11" ht="15.75" x14ac:dyDescent="0.25">
      <c r="A781" s="1"/>
      <c r="B781" s="1" t="s">
        <v>17</v>
      </c>
      <c r="C781" s="1" t="s">
        <v>111</v>
      </c>
      <c r="D781" s="1"/>
      <c r="E781" s="2" t="s">
        <v>112</v>
      </c>
      <c r="F781" s="11" t="s">
        <v>539</v>
      </c>
      <c r="G781" s="3">
        <f>G782</f>
        <v>748</v>
      </c>
      <c r="H781" s="127">
        <v>0</v>
      </c>
      <c r="I781" s="127">
        <v>0</v>
      </c>
      <c r="J781" s="126">
        <v>0</v>
      </c>
      <c r="K781" s="49">
        <f t="shared" si="113"/>
        <v>0</v>
      </c>
    </row>
    <row r="782" spans="1:11" ht="47.25" x14ac:dyDescent="0.2">
      <c r="A782" s="4"/>
      <c r="B782" s="4" t="s">
        <v>17</v>
      </c>
      <c r="C782" s="4" t="s">
        <v>111</v>
      </c>
      <c r="D782" s="4" t="s">
        <v>11</v>
      </c>
      <c r="E782" s="5" t="s">
        <v>12</v>
      </c>
      <c r="F782" s="11" t="s">
        <v>539</v>
      </c>
      <c r="G782" s="6">
        <v>748</v>
      </c>
      <c r="H782" s="127">
        <v>0</v>
      </c>
      <c r="I782" s="127">
        <v>0</v>
      </c>
      <c r="J782" s="126">
        <v>0</v>
      </c>
      <c r="K782" s="49">
        <f t="shared" si="113"/>
        <v>0</v>
      </c>
    </row>
    <row r="783" spans="1:11" ht="110.25" x14ac:dyDescent="0.25">
      <c r="A783" s="1"/>
      <c r="B783" s="1" t="s">
        <v>17</v>
      </c>
      <c r="C783" s="1" t="s">
        <v>113</v>
      </c>
      <c r="D783" s="1"/>
      <c r="E783" s="2" t="s">
        <v>114</v>
      </c>
      <c r="F783" s="11" t="s">
        <v>539</v>
      </c>
      <c r="G783" s="3">
        <f>G784</f>
        <v>6341.8</v>
      </c>
      <c r="H783" s="127">
        <v>0</v>
      </c>
      <c r="I783" s="127">
        <v>0</v>
      </c>
      <c r="J783" s="126">
        <v>0</v>
      </c>
      <c r="K783" s="49">
        <f t="shared" si="113"/>
        <v>0</v>
      </c>
    </row>
    <row r="784" spans="1:11" ht="110.25" x14ac:dyDescent="0.25">
      <c r="A784" s="1"/>
      <c r="B784" s="1" t="s">
        <v>17</v>
      </c>
      <c r="C784" s="1" t="s">
        <v>115</v>
      </c>
      <c r="D784" s="1"/>
      <c r="E784" s="2" t="s">
        <v>116</v>
      </c>
      <c r="F784" s="11" t="s">
        <v>539</v>
      </c>
      <c r="G784" s="3">
        <f>G785</f>
        <v>6341.8</v>
      </c>
      <c r="H784" s="127">
        <v>0</v>
      </c>
      <c r="I784" s="127">
        <v>0</v>
      </c>
      <c r="J784" s="126">
        <v>0</v>
      </c>
      <c r="K784" s="49">
        <f t="shared" si="113"/>
        <v>0</v>
      </c>
    </row>
    <row r="785" spans="1:11" ht="15.75" x14ac:dyDescent="0.2">
      <c r="A785" s="4"/>
      <c r="B785" s="4" t="s">
        <v>17</v>
      </c>
      <c r="C785" s="4" t="s">
        <v>115</v>
      </c>
      <c r="D785" s="4" t="s">
        <v>13</v>
      </c>
      <c r="E785" s="5" t="s">
        <v>14</v>
      </c>
      <c r="F785" s="11" t="s">
        <v>539</v>
      </c>
      <c r="G785" s="6">
        <v>6341.8</v>
      </c>
      <c r="H785" s="127">
        <v>0</v>
      </c>
      <c r="I785" s="127">
        <v>0</v>
      </c>
      <c r="J785" s="126">
        <v>0</v>
      </c>
      <c r="K785" s="49">
        <f t="shared" si="113"/>
        <v>0</v>
      </c>
    </row>
    <row r="786" spans="1:11" ht="15.75" x14ac:dyDescent="0.2">
      <c r="A786" s="4"/>
      <c r="B786" s="4"/>
      <c r="C786" s="139" t="s">
        <v>544</v>
      </c>
      <c r="D786" s="140"/>
      <c r="E786" s="141" t="s">
        <v>545</v>
      </c>
      <c r="F786" s="11"/>
      <c r="G786" s="6">
        <f>G787+G791+G794</f>
        <v>5141.0999999999995</v>
      </c>
      <c r="H786" s="6">
        <f t="shared" ref="H786:I786" si="114">H787+H791+H794</f>
        <v>3065.3999999999996</v>
      </c>
      <c r="I786" s="6">
        <f t="shared" si="114"/>
        <v>3029.5</v>
      </c>
      <c r="J786" s="126">
        <f t="shared" si="83"/>
        <v>98.82886409603968</v>
      </c>
      <c r="K786" s="49">
        <f t="shared" si="113"/>
        <v>-35.899999999999636</v>
      </c>
    </row>
    <row r="787" spans="1:11" ht="63" x14ac:dyDescent="0.25">
      <c r="A787" s="1"/>
      <c r="B787" s="1" t="s">
        <v>17</v>
      </c>
      <c r="C787" s="1" t="s">
        <v>5</v>
      </c>
      <c r="D787" s="1"/>
      <c r="E787" s="2" t="s">
        <v>6</v>
      </c>
      <c r="F787" s="11" t="s">
        <v>539</v>
      </c>
      <c r="G787" s="3">
        <f>G788</f>
        <v>1585.3999999999999</v>
      </c>
      <c r="H787" s="3">
        <f t="shared" ref="H787:I787" si="115">H788</f>
        <v>792.69999999999993</v>
      </c>
      <c r="I787" s="3">
        <f t="shared" si="115"/>
        <v>756.80000000000007</v>
      </c>
      <c r="J787" s="126">
        <f t="shared" si="83"/>
        <v>95.471174467011494</v>
      </c>
      <c r="K787" s="49">
        <f t="shared" si="113"/>
        <v>-35.899999999999864</v>
      </c>
    </row>
    <row r="788" spans="1:11" ht="31.5" x14ac:dyDescent="0.25">
      <c r="A788" s="1"/>
      <c r="B788" s="1" t="s">
        <v>17</v>
      </c>
      <c r="C788" s="1" t="s">
        <v>117</v>
      </c>
      <c r="D788" s="1"/>
      <c r="E788" s="2" t="s">
        <v>118</v>
      </c>
      <c r="F788" s="11" t="s">
        <v>539</v>
      </c>
      <c r="G788" s="3">
        <f>G789+G790</f>
        <v>1585.3999999999999</v>
      </c>
      <c r="H788" s="3">
        <f t="shared" ref="H788:I788" si="116">H789+H790</f>
        <v>792.69999999999993</v>
      </c>
      <c r="I788" s="3">
        <f t="shared" si="116"/>
        <v>756.80000000000007</v>
      </c>
      <c r="J788" s="126">
        <f t="shared" si="83"/>
        <v>95.471174467011494</v>
      </c>
      <c r="K788" s="49">
        <f t="shared" si="113"/>
        <v>-35.899999999999864</v>
      </c>
    </row>
    <row r="789" spans="1:11" ht="110.25" x14ac:dyDescent="0.2">
      <c r="A789" s="4"/>
      <c r="B789" s="4" t="s">
        <v>17</v>
      </c>
      <c r="C789" s="4" t="s">
        <v>117</v>
      </c>
      <c r="D789" s="4" t="s">
        <v>9</v>
      </c>
      <c r="E789" s="5" t="s">
        <v>10</v>
      </c>
      <c r="F789" s="11" t="s">
        <v>539</v>
      </c>
      <c r="G789" s="6">
        <v>1300.5999999999999</v>
      </c>
      <c r="H789" s="127">
        <v>650.29999999999995</v>
      </c>
      <c r="I789" s="127">
        <v>627.70000000000005</v>
      </c>
      <c r="J789" s="126">
        <f t="shared" si="83"/>
        <v>96.524680916500088</v>
      </c>
      <c r="K789" s="49">
        <f t="shared" si="113"/>
        <v>-22.599999999999909</v>
      </c>
    </row>
    <row r="790" spans="1:11" ht="47.25" x14ac:dyDescent="0.2">
      <c r="A790" s="4"/>
      <c r="B790" s="4" t="s">
        <v>17</v>
      </c>
      <c r="C790" s="4" t="s">
        <v>117</v>
      </c>
      <c r="D790" s="4" t="s">
        <v>11</v>
      </c>
      <c r="E790" s="5" t="s">
        <v>12</v>
      </c>
      <c r="F790" s="11" t="s">
        <v>539</v>
      </c>
      <c r="G790" s="6">
        <v>284.8</v>
      </c>
      <c r="H790" s="127">
        <v>142.4</v>
      </c>
      <c r="I790" s="127">
        <v>129.1</v>
      </c>
      <c r="J790" s="126">
        <f t="shared" si="83"/>
        <v>90.660112359550553</v>
      </c>
      <c r="K790" s="49">
        <f t="shared" si="113"/>
        <v>-13.300000000000011</v>
      </c>
    </row>
    <row r="791" spans="1:11" ht="15.75" x14ac:dyDescent="0.2">
      <c r="A791" s="4"/>
      <c r="B791" s="142" t="s">
        <v>549</v>
      </c>
      <c r="C791" s="139" t="s">
        <v>71</v>
      </c>
      <c r="D791" s="140"/>
      <c r="E791" s="141" t="s">
        <v>70</v>
      </c>
      <c r="F791" s="139" t="s">
        <v>539</v>
      </c>
      <c r="G791" s="3">
        <f>G792</f>
        <v>10</v>
      </c>
      <c r="H791" s="6">
        <f t="shared" ref="H791:I792" si="117">H792</f>
        <v>10</v>
      </c>
      <c r="I791" s="6">
        <f t="shared" si="117"/>
        <v>10</v>
      </c>
      <c r="J791" s="126">
        <f t="shared" ref="J791:J856" si="118">I791/H791*100</f>
        <v>100</v>
      </c>
      <c r="K791" s="49">
        <f t="shared" si="113"/>
        <v>0</v>
      </c>
    </row>
    <row r="792" spans="1:11" ht="31.5" x14ac:dyDescent="0.2">
      <c r="A792" s="4"/>
      <c r="B792" s="143" t="s">
        <v>549</v>
      </c>
      <c r="C792" s="144" t="s">
        <v>550</v>
      </c>
      <c r="D792" s="133"/>
      <c r="E792" s="145" t="s">
        <v>551</v>
      </c>
      <c r="F792" s="11" t="s">
        <v>539</v>
      </c>
      <c r="G792" s="6">
        <f>G793</f>
        <v>10</v>
      </c>
      <c r="H792" s="6">
        <f t="shared" si="117"/>
        <v>10</v>
      </c>
      <c r="I792" s="6">
        <f t="shared" si="117"/>
        <v>10</v>
      </c>
      <c r="J792" s="126">
        <f t="shared" si="118"/>
        <v>100</v>
      </c>
      <c r="K792" s="49">
        <f t="shared" si="113"/>
        <v>0</v>
      </c>
    </row>
    <row r="793" spans="1:11" ht="31.5" x14ac:dyDescent="0.2">
      <c r="A793" s="4"/>
      <c r="B793" s="143" t="s">
        <v>549</v>
      </c>
      <c r="C793" s="146" t="s">
        <v>550</v>
      </c>
      <c r="D793" s="133" t="s">
        <v>362</v>
      </c>
      <c r="E793" s="138" t="s">
        <v>363</v>
      </c>
      <c r="F793" s="11" t="s">
        <v>539</v>
      </c>
      <c r="G793" s="6">
        <v>10</v>
      </c>
      <c r="H793" s="127">
        <v>10</v>
      </c>
      <c r="I793" s="127">
        <v>10</v>
      </c>
      <c r="J793" s="126">
        <f t="shared" si="118"/>
        <v>100</v>
      </c>
      <c r="K793" s="49">
        <f t="shared" si="113"/>
        <v>0</v>
      </c>
    </row>
    <row r="794" spans="1:11" ht="63" x14ac:dyDescent="0.25">
      <c r="A794" s="1"/>
      <c r="B794" s="1" t="s">
        <v>17</v>
      </c>
      <c r="C794" s="1" t="s">
        <v>119</v>
      </c>
      <c r="D794" s="1"/>
      <c r="E794" s="2" t="s">
        <v>120</v>
      </c>
      <c r="F794" s="11" t="s">
        <v>539</v>
      </c>
      <c r="G794" s="3">
        <f>G795</f>
        <v>3545.7</v>
      </c>
      <c r="H794" s="3">
        <f t="shared" ref="H794:I794" si="119">H795</f>
        <v>2262.6999999999998</v>
      </c>
      <c r="I794" s="3">
        <f t="shared" si="119"/>
        <v>2262.6999999999998</v>
      </c>
      <c r="J794" s="126">
        <f t="shared" si="118"/>
        <v>100</v>
      </c>
      <c r="K794" s="49">
        <f t="shared" si="113"/>
        <v>0</v>
      </c>
    </row>
    <row r="795" spans="1:11" ht="63" x14ac:dyDescent="0.25">
      <c r="A795" s="1"/>
      <c r="B795" s="1" t="s">
        <v>17</v>
      </c>
      <c r="C795" s="1" t="s">
        <v>121</v>
      </c>
      <c r="D795" s="1"/>
      <c r="E795" s="2" t="s">
        <v>122</v>
      </c>
      <c r="F795" s="11" t="s">
        <v>539</v>
      </c>
      <c r="G795" s="3">
        <f>G797+G796</f>
        <v>3545.7</v>
      </c>
      <c r="H795" s="3">
        <f t="shared" ref="H795:I795" si="120">H797+H796</f>
        <v>2262.6999999999998</v>
      </c>
      <c r="I795" s="3">
        <f t="shared" si="120"/>
        <v>2262.6999999999998</v>
      </c>
      <c r="J795" s="126">
        <f t="shared" si="118"/>
        <v>100</v>
      </c>
      <c r="K795" s="49">
        <f t="shared" si="113"/>
        <v>0</v>
      </c>
    </row>
    <row r="796" spans="1:11" ht="47.25" x14ac:dyDescent="0.2">
      <c r="A796" s="1"/>
      <c r="B796" s="4" t="s">
        <v>17</v>
      </c>
      <c r="C796" s="4" t="s">
        <v>121</v>
      </c>
      <c r="D796" s="4" t="s">
        <v>11</v>
      </c>
      <c r="E796" s="5" t="s">
        <v>12</v>
      </c>
      <c r="F796" s="11"/>
      <c r="G796" s="3">
        <v>786.8</v>
      </c>
      <c r="H796" s="28">
        <v>786.8</v>
      </c>
      <c r="I796" s="28">
        <v>786.8</v>
      </c>
      <c r="J796" s="126">
        <f t="shared" ref="J796" si="121">I796/H796*100</f>
        <v>100</v>
      </c>
      <c r="K796" s="49">
        <f t="shared" ref="K796" si="122">I796-H796</f>
        <v>0</v>
      </c>
    </row>
    <row r="797" spans="1:11" ht="15.75" x14ac:dyDescent="0.2">
      <c r="A797" s="4"/>
      <c r="B797" s="4" t="s">
        <v>17</v>
      </c>
      <c r="C797" s="4" t="s">
        <v>121</v>
      </c>
      <c r="D797" s="4" t="s">
        <v>13</v>
      </c>
      <c r="E797" s="5" t="s">
        <v>14</v>
      </c>
      <c r="F797" s="11" t="s">
        <v>539</v>
      </c>
      <c r="G797" s="6">
        <v>2758.9</v>
      </c>
      <c r="H797" s="127">
        <v>1475.9</v>
      </c>
      <c r="I797" s="127">
        <v>1475.9</v>
      </c>
      <c r="J797" s="126">
        <f t="shared" si="118"/>
        <v>100</v>
      </c>
      <c r="K797" s="49">
        <f t="shared" si="113"/>
        <v>0</v>
      </c>
    </row>
    <row r="798" spans="1:11" ht="63" x14ac:dyDescent="0.2">
      <c r="A798" s="4"/>
      <c r="B798" s="1" t="s">
        <v>496</v>
      </c>
      <c r="C798" s="4"/>
      <c r="D798" s="4"/>
      <c r="E798" s="7" t="s">
        <v>497</v>
      </c>
      <c r="F798" s="11" t="s">
        <v>539</v>
      </c>
      <c r="G798" s="3">
        <f>G799+G808+G814</f>
        <v>4014.5</v>
      </c>
      <c r="H798" s="3">
        <f t="shared" ref="H798:I798" si="123">H799+H808+H814</f>
        <v>1863.6</v>
      </c>
      <c r="I798" s="3">
        <f t="shared" si="123"/>
        <v>1863.6</v>
      </c>
      <c r="J798" s="126">
        <f t="shared" si="118"/>
        <v>100</v>
      </c>
      <c r="K798" s="49">
        <f t="shared" si="113"/>
        <v>0</v>
      </c>
    </row>
    <row r="799" spans="1:11" ht="63" x14ac:dyDescent="0.25">
      <c r="A799" s="1"/>
      <c r="B799" s="1" t="s">
        <v>123</v>
      </c>
      <c r="C799" s="1"/>
      <c r="D799" s="1"/>
      <c r="E799" s="2" t="s">
        <v>124</v>
      </c>
      <c r="F799" s="11" t="s">
        <v>539</v>
      </c>
      <c r="G799" s="3">
        <f>G800</f>
        <v>2418.8000000000002</v>
      </c>
      <c r="H799" s="3">
        <f t="shared" ref="H799:I801" si="124">H800</f>
        <v>1279.5</v>
      </c>
      <c r="I799" s="3">
        <f t="shared" si="124"/>
        <v>1279.5</v>
      </c>
      <c r="J799" s="126">
        <f t="shared" si="118"/>
        <v>100</v>
      </c>
      <c r="K799" s="49">
        <f t="shared" si="113"/>
        <v>0</v>
      </c>
    </row>
    <row r="800" spans="1:11" ht="63" x14ac:dyDescent="0.25">
      <c r="A800" s="1"/>
      <c r="B800" s="1" t="s">
        <v>123</v>
      </c>
      <c r="C800" s="1" t="s">
        <v>125</v>
      </c>
      <c r="D800" s="1"/>
      <c r="E800" s="2" t="s">
        <v>126</v>
      </c>
      <c r="F800" s="11" t="s">
        <v>539</v>
      </c>
      <c r="G800" s="3">
        <f>G801</f>
        <v>2418.8000000000002</v>
      </c>
      <c r="H800" s="3">
        <f t="shared" si="124"/>
        <v>1279.5</v>
      </c>
      <c r="I800" s="3">
        <f t="shared" si="124"/>
        <v>1279.5</v>
      </c>
      <c r="J800" s="126">
        <f t="shared" si="118"/>
        <v>100</v>
      </c>
      <c r="K800" s="49">
        <f t="shared" si="113"/>
        <v>0</v>
      </c>
    </row>
    <row r="801" spans="1:11" ht="78.75" x14ac:dyDescent="0.25">
      <c r="A801" s="1"/>
      <c r="B801" s="1" t="s">
        <v>123</v>
      </c>
      <c r="C801" s="1" t="s">
        <v>127</v>
      </c>
      <c r="D801" s="1"/>
      <c r="E801" s="2" t="s">
        <v>495</v>
      </c>
      <c r="F801" s="11" t="s">
        <v>539</v>
      </c>
      <c r="G801" s="3">
        <f>G802</f>
        <v>2418.8000000000002</v>
      </c>
      <c r="H801" s="3">
        <f t="shared" si="124"/>
        <v>1279.5</v>
      </c>
      <c r="I801" s="3">
        <f t="shared" si="124"/>
        <v>1279.5</v>
      </c>
      <c r="J801" s="126">
        <f t="shared" si="118"/>
        <v>100</v>
      </c>
      <c r="K801" s="49">
        <f t="shared" si="113"/>
        <v>0</v>
      </c>
    </row>
    <row r="802" spans="1:11" ht="78.75" x14ac:dyDescent="0.25">
      <c r="A802" s="1"/>
      <c r="B802" s="1" t="s">
        <v>123</v>
      </c>
      <c r="C802" s="1" t="s">
        <v>128</v>
      </c>
      <c r="D802" s="1"/>
      <c r="E802" s="2" t="s">
        <v>129</v>
      </c>
      <c r="F802" s="11" t="s">
        <v>539</v>
      </c>
      <c r="G802" s="3">
        <f>G803+G805</f>
        <v>2418.8000000000002</v>
      </c>
      <c r="H802" s="3">
        <f t="shared" ref="H802:I802" si="125">H803+H805</f>
        <v>1279.5</v>
      </c>
      <c r="I802" s="3">
        <f t="shared" si="125"/>
        <v>1279.5</v>
      </c>
      <c r="J802" s="126">
        <f t="shared" si="118"/>
        <v>100</v>
      </c>
      <c r="K802" s="49">
        <f t="shared" si="113"/>
        <v>0</v>
      </c>
    </row>
    <row r="803" spans="1:11" ht="47.25" x14ac:dyDescent="0.25">
      <c r="A803" s="1"/>
      <c r="B803" s="1" t="s">
        <v>123</v>
      </c>
      <c r="C803" s="1" t="s">
        <v>130</v>
      </c>
      <c r="D803" s="1"/>
      <c r="E803" s="2" t="s">
        <v>131</v>
      </c>
      <c r="F803" s="11" t="s">
        <v>539</v>
      </c>
      <c r="G803" s="3">
        <f>G804</f>
        <v>33.299999999999997</v>
      </c>
      <c r="H803" s="127">
        <v>0</v>
      </c>
      <c r="I803" s="127">
        <v>0</v>
      </c>
      <c r="J803" s="126">
        <v>0</v>
      </c>
      <c r="K803" s="49">
        <f t="shared" si="113"/>
        <v>0</v>
      </c>
    </row>
    <row r="804" spans="1:11" ht="47.25" x14ac:dyDescent="0.2">
      <c r="A804" s="4"/>
      <c r="B804" s="4" t="s">
        <v>123</v>
      </c>
      <c r="C804" s="4" t="s">
        <v>130</v>
      </c>
      <c r="D804" s="4" t="s">
        <v>11</v>
      </c>
      <c r="E804" s="5" t="s">
        <v>12</v>
      </c>
      <c r="F804" s="11" t="s">
        <v>539</v>
      </c>
      <c r="G804" s="6">
        <v>33.299999999999997</v>
      </c>
      <c r="H804" s="127">
        <v>0</v>
      </c>
      <c r="I804" s="127">
        <v>0</v>
      </c>
      <c r="J804" s="126">
        <v>0</v>
      </c>
      <c r="K804" s="49">
        <f t="shared" si="113"/>
        <v>0</v>
      </c>
    </row>
    <row r="805" spans="1:11" ht="126" x14ac:dyDescent="0.25">
      <c r="A805" s="1"/>
      <c r="B805" s="1" t="s">
        <v>123</v>
      </c>
      <c r="C805" s="1" t="s">
        <v>132</v>
      </c>
      <c r="D805" s="1"/>
      <c r="E805" s="2" t="s">
        <v>133</v>
      </c>
      <c r="F805" s="11" t="s">
        <v>539</v>
      </c>
      <c r="G805" s="3">
        <f>G806+G807</f>
        <v>2385.5</v>
      </c>
      <c r="H805" s="3">
        <f t="shared" ref="H805:I805" si="126">H806+H807</f>
        <v>1279.5</v>
      </c>
      <c r="I805" s="3">
        <f t="shared" si="126"/>
        <v>1279.5</v>
      </c>
      <c r="J805" s="126">
        <f t="shared" si="118"/>
        <v>100</v>
      </c>
      <c r="K805" s="49">
        <f t="shared" si="113"/>
        <v>0</v>
      </c>
    </row>
    <row r="806" spans="1:11" ht="110.25" x14ac:dyDescent="0.2">
      <c r="A806" s="4"/>
      <c r="B806" s="4" t="s">
        <v>123</v>
      </c>
      <c r="C806" s="4" t="s">
        <v>132</v>
      </c>
      <c r="D806" s="4" t="s">
        <v>9</v>
      </c>
      <c r="E806" s="5" t="s">
        <v>10</v>
      </c>
      <c r="F806" s="11" t="s">
        <v>539</v>
      </c>
      <c r="G806" s="6">
        <v>1883.9</v>
      </c>
      <c r="H806" s="127">
        <v>1050.4000000000001</v>
      </c>
      <c r="I806" s="127">
        <v>1050.4000000000001</v>
      </c>
      <c r="J806" s="126">
        <f t="shared" si="118"/>
        <v>100</v>
      </c>
      <c r="K806" s="49">
        <f t="shared" si="113"/>
        <v>0</v>
      </c>
    </row>
    <row r="807" spans="1:11" ht="47.25" x14ac:dyDescent="0.2">
      <c r="A807" s="4"/>
      <c r="B807" s="4" t="s">
        <v>123</v>
      </c>
      <c r="C807" s="4" t="s">
        <v>132</v>
      </c>
      <c r="D807" s="4" t="s">
        <v>11</v>
      </c>
      <c r="E807" s="5" t="s">
        <v>12</v>
      </c>
      <c r="F807" s="11" t="s">
        <v>539</v>
      </c>
      <c r="G807" s="6">
        <v>501.6</v>
      </c>
      <c r="H807" s="127">
        <v>229.1</v>
      </c>
      <c r="I807" s="127">
        <v>229.1</v>
      </c>
      <c r="J807" s="126">
        <f t="shared" si="118"/>
        <v>100</v>
      </c>
      <c r="K807" s="49">
        <f t="shared" si="113"/>
        <v>0</v>
      </c>
    </row>
    <row r="808" spans="1:11" ht="31.5" x14ac:dyDescent="0.25">
      <c r="A808" s="1"/>
      <c r="B808" s="1" t="s">
        <v>134</v>
      </c>
      <c r="C808" s="1"/>
      <c r="D808" s="1"/>
      <c r="E808" s="2" t="s">
        <v>135</v>
      </c>
      <c r="F808" s="11" t="s">
        <v>539</v>
      </c>
      <c r="G808" s="3">
        <f>G809</f>
        <v>1092.2</v>
      </c>
      <c r="H808" s="3">
        <f t="shared" ref="H808:I812" si="127">H809</f>
        <v>398.1</v>
      </c>
      <c r="I808" s="3">
        <f t="shared" si="127"/>
        <v>398.1</v>
      </c>
      <c r="J808" s="126">
        <f t="shared" si="118"/>
        <v>100</v>
      </c>
      <c r="K808" s="49">
        <f t="shared" si="113"/>
        <v>0</v>
      </c>
    </row>
    <row r="809" spans="1:11" ht="63" x14ac:dyDescent="0.25">
      <c r="A809" s="1"/>
      <c r="B809" s="1" t="s">
        <v>134</v>
      </c>
      <c r="C809" s="1" t="s">
        <v>125</v>
      </c>
      <c r="D809" s="1"/>
      <c r="E809" s="2" t="s">
        <v>126</v>
      </c>
      <c r="F809" s="11" t="s">
        <v>539</v>
      </c>
      <c r="G809" s="3">
        <f>G810</f>
        <v>1092.2</v>
      </c>
      <c r="H809" s="3">
        <f t="shared" si="127"/>
        <v>398.1</v>
      </c>
      <c r="I809" s="3">
        <f t="shared" si="127"/>
        <v>398.1</v>
      </c>
      <c r="J809" s="126">
        <f t="shared" si="118"/>
        <v>100</v>
      </c>
      <c r="K809" s="49">
        <f t="shared" si="113"/>
        <v>0</v>
      </c>
    </row>
    <row r="810" spans="1:11" ht="63" x14ac:dyDescent="0.25">
      <c r="A810" s="1"/>
      <c r="B810" s="1" t="s">
        <v>134</v>
      </c>
      <c r="C810" s="1" t="s">
        <v>136</v>
      </c>
      <c r="D810" s="1"/>
      <c r="E810" s="2" t="s">
        <v>137</v>
      </c>
      <c r="F810" s="11" t="s">
        <v>539</v>
      </c>
      <c r="G810" s="3">
        <f>G811</f>
        <v>1092.2</v>
      </c>
      <c r="H810" s="3">
        <f t="shared" si="127"/>
        <v>398.1</v>
      </c>
      <c r="I810" s="3">
        <f t="shared" si="127"/>
        <v>398.1</v>
      </c>
      <c r="J810" s="126">
        <f t="shared" si="118"/>
        <v>100</v>
      </c>
      <c r="K810" s="49">
        <f t="shared" si="113"/>
        <v>0</v>
      </c>
    </row>
    <row r="811" spans="1:11" ht="47.25" x14ac:dyDescent="0.25">
      <c r="A811" s="1"/>
      <c r="B811" s="1" t="s">
        <v>134</v>
      </c>
      <c r="C811" s="1" t="s">
        <v>138</v>
      </c>
      <c r="D811" s="1"/>
      <c r="E811" s="2" t="s">
        <v>139</v>
      </c>
      <c r="F811" s="11" t="s">
        <v>539</v>
      </c>
      <c r="G811" s="3">
        <f>G812</f>
        <v>1092.2</v>
      </c>
      <c r="H811" s="3">
        <f t="shared" si="127"/>
        <v>398.1</v>
      </c>
      <c r="I811" s="3">
        <f t="shared" si="127"/>
        <v>398.1</v>
      </c>
      <c r="J811" s="126">
        <f t="shared" si="118"/>
        <v>100</v>
      </c>
      <c r="K811" s="49">
        <f t="shared" si="113"/>
        <v>0</v>
      </c>
    </row>
    <row r="812" spans="1:11" ht="31.5" x14ac:dyDescent="0.25">
      <c r="A812" s="1"/>
      <c r="B812" s="1" t="s">
        <v>134</v>
      </c>
      <c r="C812" s="1" t="s">
        <v>140</v>
      </c>
      <c r="D812" s="1"/>
      <c r="E812" s="2" t="s">
        <v>141</v>
      </c>
      <c r="F812" s="11" t="s">
        <v>539</v>
      </c>
      <c r="G812" s="3">
        <f>G813</f>
        <v>1092.2</v>
      </c>
      <c r="H812" s="3">
        <f t="shared" si="127"/>
        <v>398.1</v>
      </c>
      <c r="I812" s="3">
        <f t="shared" si="127"/>
        <v>398.1</v>
      </c>
      <c r="J812" s="126">
        <f t="shared" si="118"/>
        <v>100</v>
      </c>
      <c r="K812" s="49">
        <f t="shared" si="113"/>
        <v>0</v>
      </c>
    </row>
    <row r="813" spans="1:11" ht="47.25" x14ac:dyDescent="0.2">
      <c r="A813" s="4"/>
      <c r="B813" s="4" t="s">
        <v>134</v>
      </c>
      <c r="C813" s="4" t="s">
        <v>140</v>
      </c>
      <c r="D813" s="4" t="s">
        <v>11</v>
      </c>
      <c r="E813" s="5" t="s">
        <v>12</v>
      </c>
      <c r="F813" s="11" t="s">
        <v>539</v>
      </c>
      <c r="G813" s="6">
        <v>1092.2</v>
      </c>
      <c r="H813" s="127">
        <v>398.1</v>
      </c>
      <c r="I813" s="127">
        <v>398.1</v>
      </c>
      <c r="J813" s="126">
        <f t="shared" si="118"/>
        <v>100</v>
      </c>
      <c r="K813" s="49">
        <f t="shared" si="113"/>
        <v>0</v>
      </c>
    </row>
    <row r="814" spans="1:11" ht="47.25" x14ac:dyDescent="0.25">
      <c r="A814" s="1"/>
      <c r="B814" s="1" t="s">
        <v>142</v>
      </c>
      <c r="C814" s="1"/>
      <c r="D814" s="1"/>
      <c r="E814" s="2" t="s">
        <v>143</v>
      </c>
      <c r="F814" s="11" t="s">
        <v>539</v>
      </c>
      <c r="G814" s="3">
        <f>G815</f>
        <v>503.5</v>
      </c>
      <c r="H814" s="3">
        <f t="shared" ref="H814:I814" si="128">H815</f>
        <v>186</v>
      </c>
      <c r="I814" s="3">
        <f t="shared" si="128"/>
        <v>186</v>
      </c>
      <c r="J814" s="126">
        <f t="shared" si="118"/>
        <v>100</v>
      </c>
      <c r="K814" s="49">
        <f t="shared" si="113"/>
        <v>0</v>
      </c>
    </row>
    <row r="815" spans="1:11" ht="63" x14ac:dyDescent="0.25">
      <c r="A815" s="1"/>
      <c r="B815" s="1" t="s">
        <v>142</v>
      </c>
      <c r="C815" s="1" t="s">
        <v>125</v>
      </c>
      <c r="D815" s="1"/>
      <c r="E815" s="2" t="s">
        <v>126</v>
      </c>
      <c r="F815" s="11" t="s">
        <v>539</v>
      </c>
      <c r="G815" s="3">
        <f>G816+G822</f>
        <v>503.5</v>
      </c>
      <c r="H815" s="3">
        <f t="shared" ref="H815:I815" si="129">H816+H822</f>
        <v>186</v>
      </c>
      <c r="I815" s="3">
        <f t="shared" si="129"/>
        <v>186</v>
      </c>
      <c r="J815" s="126">
        <f t="shared" si="118"/>
        <v>100</v>
      </c>
      <c r="K815" s="49">
        <f t="shared" si="113"/>
        <v>0</v>
      </c>
    </row>
    <row r="816" spans="1:11" ht="78.75" x14ac:dyDescent="0.25">
      <c r="A816" s="1"/>
      <c r="B816" s="1" t="s">
        <v>142</v>
      </c>
      <c r="C816" s="1" t="s">
        <v>127</v>
      </c>
      <c r="D816" s="1"/>
      <c r="E816" s="2" t="s">
        <v>495</v>
      </c>
      <c r="F816" s="11" t="s">
        <v>539</v>
      </c>
      <c r="G816" s="3">
        <f>G817</f>
        <v>472</v>
      </c>
      <c r="H816" s="3">
        <f t="shared" ref="H816:I818" si="130">H817</f>
        <v>186</v>
      </c>
      <c r="I816" s="3">
        <f t="shared" si="130"/>
        <v>186</v>
      </c>
      <c r="J816" s="126">
        <f t="shared" si="118"/>
        <v>100</v>
      </c>
      <c r="K816" s="49">
        <f t="shared" si="113"/>
        <v>0</v>
      </c>
    </row>
    <row r="817" spans="1:11" ht="94.5" x14ac:dyDescent="0.25">
      <c r="A817" s="1"/>
      <c r="B817" s="1" t="s">
        <v>142</v>
      </c>
      <c r="C817" s="1" t="s">
        <v>144</v>
      </c>
      <c r="D817" s="1"/>
      <c r="E817" s="2" t="s">
        <v>145</v>
      </c>
      <c r="F817" s="11" t="s">
        <v>539</v>
      </c>
      <c r="G817" s="3">
        <f>G818+G820</f>
        <v>472</v>
      </c>
      <c r="H817" s="3">
        <f t="shared" si="130"/>
        <v>186</v>
      </c>
      <c r="I817" s="3">
        <f t="shared" si="130"/>
        <v>186</v>
      </c>
      <c r="J817" s="126">
        <f t="shared" si="118"/>
        <v>100</v>
      </c>
      <c r="K817" s="49">
        <f t="shared" si="113"/>
        <v>0</v>
      </c>
    </row>
    <row r="818" spans="1:11" ht="63" x14ac:dyDescent="0.25">
      <c r="A818" s="1"/>
      <c r="B818" s="1" t="s">
        <v>142</v>
      </c>
      <c r="C818" s="1" t="s">
        <v>146</v>
      </c>
      <c r="D818" s="1"/>
      <c r="E818" s="2" t="s">
        <v>147</v>
      </c>
      <c r="F818" s="11" t="s">
        <v>539</v>
      </c>
      <c r="G818" s="3">
        <f>G819</f>
        <v>372</v>
      </c>
      <c r="H818" s="3">
        <f t="shared" si="130"/>
        <v>186</v>
      </c>
      <c r="I818" s="3">
        <f t="shared" si="130"/>
        <v>186</v>
      </c>
      <c r="J818" s="126">
        <f t="shared" si="118"/>
        <v>100</v>
      </c>
      <c r="K818" s="49">
        <f t="shared" si="113"/>
        <v>0</v>
      </c>
    </row>
    <row r="819" spans="1:11" ht="63" x14ac:dyDescent="0.2">
      <c r="A819" s="4"/>
      <c r="B819" s="4" t="s">
        <v>142</v>
      </c>
      <c r="C819" s="4" t="s">
        <v>146</v>
      </c>
      <c r="D819" s="4" t="s">
        <v>80</v>
      </c>
      <c r="E819" s="5" t="s">
        <v>81</v>
      </c>
      <c r="F819" s="11" t="s">
        <v>539</v>
      </c>
      <c r="G819" s="6">
        <v>372</v>
      </c>
      <c r="H819" s="127">
        <v>186</v>
      </c>
      <c r="I819" s="127">
        <v>186</v>
      </c>
      <c r="J819" s="126">
        <f t="shared" si="118"/>
        <v>100</v>
      </c>
      <c r="K819" s="49">
        <f t="shared" si="113"/>
        <v>0</v>
      </c>
    </row>
    <row r="820" spans="1:11" ht="94.5" x14ac:dyDescent="0.25">
      <c r="A820" s="4"/>
      <c r="B820" s="130" t="s">
        <v>142</v>
      </c>
      <c r="C820" s="130" t="s">
        <v>423</v>
      </c>
      <c r="D820" s="130"/>
      <c r="E820" s="132" t="s">
        <v>424</v>
      </c>
      <c r="F820" s="11" t="s">
        <v>539</v>
      </c>
      <c r="G820" s="6">
        <f>G821</f>
        <v>100</v>
      </c>
      <c r="H820" s="127">
        <v>0</v>
      </c>
      <c r="I820" s="127">
        <v>0</v>
      </c>
      <c r="J820" s="126">
        <v>0</v>
      </c>
      <c r="K820" s="49">
        <f t="shared" si="113"/>
        <v>0</v>
      </c>
    </row>
    <row r="821" spans="1:11" ht="47.25" x14ac:dyDescent="0.2">
      <c r="A821" s="4"/>
      <c r="B821" s="130" t="s">
        <v>142</v>
      </c>
      <c r="C821" s="130" t="s">
        <v>423</v>
      </c>
      <c r="D821" s="130" t="s">
        <v>11</v>
      </c>
      <c r="E821" s="131" t="s">
        <v>12</v>
      </c>
      <c r="F821" s="11" t="s">
        <v>539</v>
      </c>
      <c r="G821" s="6">
        <v>100</v>
      </c>
      <c r="H821" s="127">
        <v>0</v>
      </c>
      <c r="I821" s="127">
        <v>0</v>
      </c>
      <c r="J821" s="126">
        <v>0</v>
      </c>
      <c r="K821" s="49">
        <f t="shared" si="113"/>
        <v>0</v>
      </c>
    </row>
    <row r="822" spans="1:11" ht="78.75" x14ac:dyDescent="0.25">
      <c r="A822" s="1"/>
      <c r="B822" s="1" t="s">
        <v>142</v>
      </c>
      <c r="C822" s="1" t="s">
        <v>154</v>
      </c>
      <c r="D822" s="1"/>
      <c r="E822" s="2" t="s">
        <v>155</v>
      </c>
      <c r="F822" s="11" t="s">
        <v>539</v>
      </c>
      <c r="G822" s="3">
        <v>31.5</v>
      </c>
      <c r="H822" s="127">
        <v>0</v>
      </c>
      <c r="I822" s="127">
        <v>0</v>
      </c>
      <c r="J822" s="126">
        <v>0</v>
      </c>
      <c r="K822" s="49">
        <f t="shared" si="113"/>
        <v>0</v>
      </c>
    </row>
    <row r="823" spans="1:11" ht="63" x14ac:dyDescent="0.25">
      <c r="A823" s="1"/>
      <c r="B823" s="1" t="s">
        <v>142</v>
      </c>
      <c r="C823" s="1" t="s">
        <v>156</v>
      </c>
      <c r="D823" s="1"/>
      <c r="E823" s="2" t="s">
        <v>157</v>
      </c>
      <c r="F823" s="11" t="s">
        <v>539</v>
      </c>
      <c r="G823" s="3">
        <v>31.5</v>
      </c>
      <c r="H823" s="127">
        <v>0</v>
      </c>
      <c r="I823" s="127">
        <v>0</v>
      </c>
      <c r="J823" s="126">
        <v>0</v>
      </c>
      <c r="K823" s="49">
        <f t="shared" si="113"/>
        <v>0</v>
      </c>
    </row>
    <row r="824" spans="1:11" ht="94.5" x14ac:dyDescent="0.25">
      <c r="A824" s="1"/>
      <c r="B824" s="1" t="s">
        <v>142</v>
      </c>
      <c r="C824" s="1" t="s">
        <v>158</v>
      </c>
      <c r="D824" s="1"/>
      <c r="E824" s="2" t="s">
        <v>159</v>
      </c>
      <c r="F824" s="11" t="s">
        <v>539</v>
      </c>
      <c r="G824" s="3">
        <v>31.5</v>
      </c>
      <c r="H824" s="127">
        <v>0</v>
      </c>
      <c r="I824" s="127">
        <v>0</v>
      </c>
      <c r="J824" s="126">
        <v>0</v>
      </c>
      <c r="K824" s="49">
        <f t="shared" si="113"/>
        <v>0</v>
      </c>
    </row>
    <row r="825" spans="1:11" ht="47.25" x14ac:dyDescent="0.2">
      <c r="A825" s="4"/>
      <c r="B825" s="4" t="s">
        <v>142</v>
      </c>
      <c r="C825" s="4" t="s">
        <v>158</v>
      </c>
      <c r="D825" s="4" t="s">
        <v>11</v>
      </c>
      <c r="E825" s="5" t="s">
        <v>12</v>
      </c>
      <c r="F825" s="11" t="s">
        <v>539</v>
      </c>
      <c r="G825" s="6">
        <v>31.5</v>
      </c>
      <c r="H825" s="127">
        <v>0</v>
      </c>
      <c r="I825" s="127">
        <v>0</v>
      </c>
      <c r="J825" s="126">
        <v>0</v>
      </c>
      <c r="K825" s="49">
        <f t="shared" si="113"/>
        <v>0</v>
      </c>
    </row>
    <row r="826" spans="1:11" ht="15.75" x14ac:dyDescent="0.2">
      <c r="A826" s="4"/>
      <c r="B826" s="1" t="s">
        <v>498</v>
      </c>
      <c r="C826" s="1"/>
      <c r="D826" s="1"/>
      <c r="E826" s="7" t="s">
        <v>499</v>
      </c>
      <c r="F826" s="11" t="s">
        <v>539</v>
      </c>
      <c r="G826" s="3">
        <f>G827+G836+G846+G851+G859</f>
        <v>151719.79999999999</v>
      </c>
      <c r="H826" s="3">
        <f>H827+H836+H846+H851+H859</f>
        <v>21451.699999999997</v>
      </c>
      <c r="I826" s="3">
        <f>I827+I836+I846+I851+I859</f>
        <v>21086.799999999999</v>
      </c>
      <c r="J826" s="126">
        <f t="shared" si="118"/>
        <v>98.298969312455426</v>
      </c>
      <c r="K826" s="49">
        <f t="shared" si="113"/>
        <v>-364.89999999999782</v>
      </c>
    </row>
    <row r="827" spans="1:11" ht="15.75" x14ac:dyDescent="0.25">
      <c r="A827" s="1"/>
      <c r="B827" s="1" t="s">
        <v>160</v>
      </c>
      <c r="C827" s="1"/>
      <c r="D827" s="1"/>
      <c r="E827" s="2" t="s">
        <v>161</v>
      </c>
      <c r="F827" s="11" t="s">
        <v>539</v>
      </c>
      <c r="G827" s="3">
        <f>G833+G828</f>
        <v>897.3</v>
      </c>
      <c r="H827" s="3">
        <f t="shared" ref="H827:I827" si="131">H833+H828</f>
        <v>364.9</v>
      </c>
      <c r="I827" s="3">
        <f t="shared" si="131"/>
        <v>0</v>
      </c>
      <c r="J827" s="126">
        <f t="shared" si="118"/>
        <v>0</v>
      </c>
      <c r="K827" s="49">
        <f t="shared" si="113"/>
        <v>-364.9</v>
      </c>
    </row>
    <row r="828" spans="1:11" ht="63" x14ac:dyDescent="0.2">
      <c r="A828" s="1"/>
      <c r="B828" s="170" t="s">
        <v>160</v>
      </c>
      <c r="C828" s="171" t="s">
        <v>166</v>
      </c>
      <c r="D828" s="31"/>
      <c r="E828" s="172" t="s">
        <v>167</v>
      </c>
      <c r="F828" s="11" t="s">
        <v>539</v>
      </c>
      <c r="G828" s="178">
        <f>G829</f>
        <v>308.8</v>
      </c>
      <c r="H828" s="178">
        <f t="shared" ref="H828:I831" si="132">H829</f>
        <v>70.599999999999994</v>
      </c>
      <c r="I828" s="178">
        <f t="shared" si="132"/>
        <v>0</v>
      </c>
      <c r="J828" s="126">
        <f t="shared" ref="J828:J832" si="133">I828/H828*100</f>
        <v>0</v>
      </c>
      <c r="K828" s="49">
        <f t="shared" ref="K828:K832" si="134">I828-H828</f>
        <v>-70.599999999999994</v>
      </c>
    </row>
    <row r="829" spans="1:11" ht="78.75" x14ac:dyDescent="0.2">
      <c r="A829" s="1"/>
      <c r="B829" s="170" t="s">
        <v>160</v>
      </c>
      <c r="C829" s="171" t="s">
        <v>324</v>
      </c>
      <c r="D829" s="31"/>
      <c r="E829" s="172" t="s">
        <v>325</v>
      </c>
      <c r="F829" s="11" t="s">
        <v>539</v>
      </c>
      <c r="G829" s="178">
        <f>G830</f>
        <v>308.8</v>
      </c>
      <c r="H829" s="178">
        <f t="shared" si="132"/>
        <v>70.599999999999994</v>
      </c>
      <c r="I829" s="178">
        <f t="shared" si="132"/>
        <v>0</v>
      </c>
      <c r="J829" s="126">
        <f t="shared" si="133"/>
        <v>0</v>
      </c>
      <c r="K829" s="49">
        <f t="shared" si="134"/>
        <v>-70.599999999999994</v>
      </c>
    </row>
    <row r="830" spans="1:11" ht="78.75" x14ac:dyDescent="0.2">
      <c r="A830" s="1"/>
      <c r="B830" s="170" t="s">
        <v>160</v>
      </c>
      <c r="C830" s="171" t="s">
        <v>326</v>
      </c>
      <c r="D830" s="31"/>
      <c r="E830" s="172" t="s">
        <v>327</v>
      </c>
      <c r="F830" s="11" t="s">
        <v>539</v>
      </c>
      <c r="G830" s="178">
        <f>G831</f>
        <v>308.8</v>
      </c>
      <c r="H830" s="178">
        <f t="shared" si="132"/>
        <v>70.599999999999994</v>
      </c>
      <c r="I830" s="178">
        <f t="shared" si="132"/>
        <v>0</v>
      </c>
      <c r="J830" s="126">
        <f t="shared" si="133"/>
        <v>0</v>
      </c>
      <c r="K830" s="49">
        <f t="shared" si="134"/>
        <v>-70.599999999999994</v>
      </c>
    </row>
    <row r="831" spans="1:11" ht="78.75" x14ac:dyDescent="0.2">
      <c r="A831" s="1"/>
      <c r="B831" s="170" t="s">
        <v>160</v>
      </c>
      <c r="C831" s="34" t="s">
        <v>624</v>
      </c>
      <c r="D831" s="31"/>
      <c r="E831" s="173" t="s">
        <v>625</v>
      </c>
      <c r="F831" s="11" t="s">
        <v>539</v>
      </c>
      <c r="G831" s="178">
        <f>G832</f>
        <v>308.8</v>
      </c>
      <c r="H831" s="178">
        <f t="shared" si="132"/>
        <v>70.599999999999994</v>
      </c>
      <c r="I831" s="178">
        <f t="shared" si="132"/>
        <v>0</v>
      </c>
      <c r="J831" s="126">
        <f t="shared" si="133"/>
        <v>0</v>
      </c>
      <c r="K831" s="49">
        <f t="shared" si="134"/>
        <v>-70.599999999999994</v>
      </c>
    </row>
    <row r="832" spans="1:11" ht="47.25" x14ac:dyDescent="0.2">
      <c r="A832" s="1"/>
      <c r="B832" s="174" t="s">
        <v>160</v>
      </c>
      <c r="C832" s="175" t="s">
        <v>624</v>
      </c>
      <c r="D832" s="176" t="s">
        <v>11</v>
      </c>
      <c r="E832" s="177" t="s">
        <v>12</v>
      </c>
      <c r="F832" s="11" t="s">
        <v>539</v>
      </c>
      <c r="G832" s="178">
        <v>308.8</v>
      </c>
      <c r="H832" s="3">
        <v>70.599999999999994</v>
      </c>
      <c r="I832" s="3">
        <v>0</v>
      </c>
      <c r="J832" s="126">
        <f t="shared" si="133"/>
        <v>0</v>
      </c>
      <c r="K832" s="49">
        <f t="shared" si="134"/>
        <v>-70.599999999999994</v>
      </c>
    </row>
    <row r="833" spans="1:11" ht="63" x14ac:dyDescent="0.25">
      <c r="A833" s="1"/>
      <c r="B833" s="1" t="s">
        <v>160</v>
      </c>
      <c r="C833" s="1" t="s">
        <v>119</v>
      </c>
      <c r="D833" s="1"/>
      <c r="E833" s="2" t="s">
        <v>120</v>
      </c>
      <c r="F833" s="11" t="s">
        <v>539</v>
      </c>
      <c r="G833" s="3">
        <f>G834</f>
        <v>588.5</v>
      </c>
      <c r="H833" s="3">
        <f t="shared" ref="H833:I834" si="135">H834</f>
        <v>294.3</v>
      </c>
      <c r="I833" s="3">
        <f t="shared" si="135"/>
        <v>0</v>
      </c>
      <c r="J833" s="126">
        <f t="shared" si="118"/>
        <v>0</v>
      </c>
      <c r="K833" s="49">
        <f t="shared" si="113"/>
        <v>-294.3</v>
      </c>
    </row>
    <row r="834" spans="1:11" ht="63" x14ac:dyDescent="0.25">
      <c r="A834" s="1"/>
      <c r="B834" s="1" t="s">
        <v>160</v>
      </c>
      <c r="C834" s="1" t="s">
        <v>162</v>
      </c>
      <c r="D834" s="1"/>
      <c r="E834" s="136" t="s">
        <v>552</v>
      </c>
      <c r="F834" s="11" t="s">
        <v>539</v>
      </c>
      <c r="G834" s="3">
        <f>G835</f>
        <v>588.5</v>
      </c>
      <c r="H834" s="3">
        <f t="shared" si="135"/>
        <v>294.3</v>
      </c>
      <c r="I834" s="3">
        <f t="shared" si="135"/>
        <v>0</v>
      </c>
      <c r="J834" s="126">
        <f t="shared" si="118"/>
        <v>0</v>
      </c>
      <c r="K834" s="49">
        <f t="shared" si="113"/>
        <v>-294.3</v>
      </c>
    </row>
    <row r="835" spans="1:11" ht="47.25" x14ac:dyDescent="0.2">
      <c r="A835" s="4"/>
      <c r="B835" s="4" t="s">
        <v>160</v>
      </c>
      <c r="C835" s="4" t="s">
        <v>162</v>
      </c>
      <c r="D835" s="4" t="s">
        <v>11</v>
      </c>
      <c r="E835" s="5" t="s">
        <v>12</v>
      </c>
      <c r="F835" s="11" t="s">
        <v>539</v>
      </c>
      <c r="G835" s="6">
        <v>588.5</v>
      </c>
      <c r="H835" s="127">
        <v>294.3</v>
      </c>
      <c r="I835" s="127">
        <v>0</v>
      </c>
      <c r="J835" s="126">
        <f t="shared" si="118"/>
        <v>0</v>
      </c>
      <c r="K835" s="49">
        <f t="shared" si="113"/>
        <v>-294.3</v>
      </c>
    </row>
    <row r="836" spans="1:11" ht="15.75" x14ac:dyDescent="0.25">
      <c r="A836" s="1"/>
      <c r="B836" s="1" t="s">
        <v>164</v>
      </c>
      <c r="C836" s="1"/>
      <c r="D836" s="1"/>
      <c r="E836" s="2" t="s">
        <v>165</v>
      </c>
      <c r="F836" s="11" t="s">
        <v>539</v>
      </c>
      <c r="G836" s="3">
        <f>G837</f>
        <v>612</v>
      </c>
      <c r="H836" s="3">
        <f t="shared" ref="H836:I838" si="136">H837</f>
        <v>50</v>
      </c>
      <c r="I836" s="3">
        <f t="shared" si="136"/>
        <v>50</v>
      </c>
      <c r="J836" s="126">
        <f t="shared" ref="J836:J845" si="137">I836/H836*100</f>
        <v>100</v>
      </c>
      <c r="K836" s="49">
        <f t="shared" ref="K836:K845" si="138">I836-H836</f>
        <v>0</v>
      </c>
    </row>
    <row r="837" spans="1:11" ht="63" x14ac:dyDescent="0.25">
      <c r="A837" s="1"/>
      <c r="B837" s="1" t="s">
        <v>164</v>
      </c>
      <c r="C837" s="1" t="s">
        <v>166</v>
      </c>
      <c r="D837" s="1"/>
      <c r="E837" s="2" t="s">
        <v>167</v>
      </c>
      <c r="F837" s="11" t="s">
        <v>539</v>
      </c>
      <c r="G837" s="3">
        <f>G838</f>
        <v>612</v>
      </c>
      <c r="H837" s="3">
        <f t="shared" si="136"/>
        <v>50</v>
      </c>
      <c r="I837" s="3">
        <f t="shared" si="136"/>
        <v>50</v>
      </c>
      <c r="J837" s="126">
        <f t="shared" si="137"/>
        <v>100</v>
      </c>
      <c r="K837" s="49">
        <f t="shared" si="138"/>
        <v>0</v>
      </c>
    </row>
    <row r="838" spans="1:11" ht="126" x14ac:dyDescent="0.25">
      <c r="A838" s="1"/>
      <c r="B838" s="1" t="s">
        <v>164</v>
      </c>
      <c r="C838" s="1" t="s">
        <v>168</v>
      </c>
      <c r="D838" s="1"/>
      <c r="E838" s="2" t="s">
        <v>169</v>
      </c>
      <c r="F838" s="11" t="s">
        <v>539</v>
      </c>
      <c r="G838" s="3">
        <f>G839</f>
        <v>612</v>
      </c>
      <c r="H838" s="3">
        <f t="shared" si="136"/>
        <v>50</v>
      </c>
      <c r="I838" s="3">
        <f t="shared" si="136"/>
        <v>50</v>
      </c>
      <c r="J838" s="126">
        <f t="shared" si="137"/>
        <v>100</v>
      </c>
      <c r="K838" s="49">
        <f t="shared" si="138"/>
        <v>0</v>
      </c>
    </row>
    <row r="839" spans="1:11" ht="157.5" x14ac:dyDescent="0.25">
      <c r="A839" s="1"/>
      <c r="B839" s="1" t="s">
        <v>164</v>
      </c>
      <c r="C839" s="1" t="s">
        <v>170</v>
      </c>
      <c r="D839" s="1"/>
      <c r="E839" s="2" t="s">
        <v>171</v>
      </c>
      <c r="F839" s="11" t="s">
        <v>539</v>
      </c>
      <c r="G839" s="3">
        <f>G840+G842+G844</f>
        <v>612</v>
      </c>
      <c r="H839" s="3">
        <f t="shared" ref="H839:I839" si="139">H840+H842+H844</f>
        <v>50</v>
      </c>
      <c r="I839" s="3">
        <f t="shared" si="139"/>
        <v>50</v>
      </c>
      <c r="J839" s="126">
        <f t="shared" si="137"/>
        <v>100</v>
      </c>
      <c r="K839" s="49">
        <f t="shared" si="138"/>
        <v>0</v>
      </c>
    </row>
    <row r="840" spans="1:11" ht="47.25" x14ac:dyDescent="0.25">
      <c r="A840" s="1"/>
      <c r="B840" s="1" t="s">
        <v>164</v>
      </c>
      <c r="C840" s="1" t="s">
        <v>172</v>
      </c>
      <c r="D840" s="1"/>
      <c r="E840" s="2" t="s">
        <v>173</v>
      </c>
      <c r="F840" s="11" t="s">
        <v>539</v>
      </c>
      <c r="G840" s="3">
        <f>G841</f>
        <v>50</v>
      </c>
      <c r="H840" s="3">
        <f t="shared" ref="H840:I840" si="140">H841</f>
        <v>50</v>
      </c>
      <c r="I840" s="3">
        <f t="shared" si="140"/>
        <v>50</v>
      </c>
      <c r="J840" s="126">
        <f t="shared" si="137"/>
        <v>100</v>
      </c>
      <c r="K840" s="49">
        <f t="shared" si="138"/>
        <v>0</v>
      </c>
    </row>
    <row r="841" spans="1:11" ht="47.25" x14ac:dyDescent="0.2">
      <c r="A841" s="4"/>
      <c r="B841" s="4" t="s">
        <v>164</v>
      </c>
      <c r="C841" s="4" t="s">
        <v>172</v>
      </c>
      <c r="D841" s="4" t="s">
        <v>11</v>
      </c>
      <c r="E841" s="5" t="s">
        <v>12</v>
      </c>
      <c r="F841" s="11" t="s">
        <v>539</v>
      </c>
      <c r="G841" s="6">
        <v>50</v>
      </c>
      <c r="H841" s="127">
        <v>50</v>
      </c>
      <c r="I841" s="127">
        <v>50</v>
      </c>
      <c r="J841" s="126">
        <f t="shared" si="137"/>
        <v>100</v>
      </c>
      <c r="K841" s="49">
        <f t="shared" si="138"/>
        <v>0</v>
      </c>
    </row>
    <row r="842" spans="1:11" ht="47.25" x14ac:dyDescent="0.25">
      <c r="A842" s="1"/>
      <c r="B842" s="1" t="s">
        <v>164</v>
      </c>
      <c r="C842" s="1" t="s">
        <v>174</v>
      </c>
      <c r="D842" s="1"/>
      <c r="E842" s="2" t="s">
        <v>175</v>
      </c>
      <c r="F842" s="11" t="s">
        <v>539</v>
      </c>
      <c r="G842" s="3">
        <v>379</v>
      </c>
      <c r="H842" s="127">
        <v>0</v>
      </c>
      <c r="I842" s="127">
        <v>0</v>
      </c>
      <c r="J842" s="126" t="e">
        <f t="shared" si="137"/>
        <v>#DIV/0!</v>
      </c>
      <c r="K842" s="49">
        <f t="shared" si="138"/>
        <v>0</v>
      </c>
    </row>
    <row r="843" spans="1:11" ht="47.25" x14ac:dyDescent="0.2">
      <c r="A843" s="4"/>
      <c r="B843" s="4" t="s">
        <v>164</v>
      </c>
      <c r="C843" s="4" t="s">
        <v>174</v>
      </c>
      <c r="D843" s="4" t="s">
        <v>11</v>
      </c>
      <c r="E843" s="5" t="s">
        <v>12</v>
      </c>
      <c r="F843" s="11" t="s">
        <v>539</v>
      </c>
      <c r="G843" s="6">
        <v>379</v>
      </c>
      <c r="H843" s="127">
        <v>0</v>
      </c>
      <c r="I843" s="127">
        <v>0</v>
      </c>
      <c r="J843" s="126" t="e">
        <f t="shared" si="137"/>
        <v>#DIV/0!</v>
      </c>
      <c r="K843" s="49">
        <f t="shared" si="138"/>
        <v>0</v>
      </c>
    </row>
    <row r="844" spans="1:11" ht="94.5" x14ac:dyDescent="0.25">
      <c r="A844" s="1"/>
      <c r="B844" s="1" t="s">
        <v>164</v>
      </c>
      <c r="C844" s="1" t="s">
        <v>176</v>
      </c>
      <c r="D844" s="1"/>
      <c r="E844" s="2" t="s">
        <v>177</v>
      </c>
      <c r="F844" s="11" t="s">
        <v>539</v>
      </c>
      <c r="G844" s="3">
        <f>G845</f>
        <v>183</v>
      </c>
      <c r="H844" s="127">
        <v>0</v>
      </c>
      <c r="I844" s="127">
        <v>0</v>
      </c>
      <c r="J844" s="126" t="e">
        <f t="shared" si="137"/>
        <v>#DIV/0!</v>
      </c>
      <c r="K844" s="49">
        <f t="shared" si="138"/>
        <v>0</v>
      </c>
    </row>
    <row r="845" spans="1:11" ht="47.25" x14ac:dyDescent="0.2">
      <c r="A845" s="4"/>
      <c r="B845" s="4" t="s">
        <v>164</v>
      </c>
      <c r="C845" s="4" t="s">
        <v>176</v>
      </c>
      <c r="D845" s="4" t="s">
        <v>11</v>
      </c>
      <c r="E845" s="5" t="s">
        <v>12</v>
      </c>
      <c r="F845" s="11" t="s">
        <v>539</v>
      </c>
      <c r="G845" s="6">
        <v>183</v>
      </c>
      <c r="H845" s="127">
        <v>0</v>
      </c>
      <c r="I845" s="127">
        <v>0</v>
      </c>
      <c r="J845" s="126" t="e">
        <f t="shared" si="137"/>
        <v>#DIV/0!</v>
      </c>
      <c r="K845" s="49">
        <f t="shared" si="138"/>
        <v>0</v>
      </c>
    </row>
    <row r="846" spans="1:11" ht="15.75" x14ac:dyDescent="0.25">
      <c r="A846" s="1"/>
      <c r="B846" s="1" t="s">
        <v>178</v>
      </c>
      <c r="C846" s="1"/>
      <c r="D846" s="1"/>
      <c r="E846" s="2" t="s">
        <v>179</v>
      </c>
      <c r="F846" s="11" t="s">
        <v>539</v>
      </c>
      <c r="G846" s="3">
        <f>G847</f>
        <v>9736.2000000000007</v>
      </c>
      <c r="H846" s="3">
        <f t="shared" ref="H846:I849" si="141">H847</f>
        <v>3316.2</v>
      </c>
      <c r="I846" s="3">
        <f t="shared" si="141"/>
        <v>3316.2</v>
      </c>
      <c r="J846" s="126">
        <f t="shared" si="118"/>
        <v>100</v>
      </c>
      <c r="K846" s="49">
        <f t="shared" si="113"/>
        <v>0</v>
      </c>
    </row>
    <row r="847" spans="1:11" ht="78.75" x14ac:dyDescent="0.25">
      <c r="A847" s="1"/>
      <c r="B847" s="1" t="s">
        <v>178</v>
      </c>
      <c r="C847" s="1" t="s">
        <v>180</v>
      </c>
      <c r="D847" s="1"/>
      <c r="E847" s="2" t="s">
        <v>181</v>
      </c>
      <c r="F847" s="11" t="s">
        <v>539</v>
      </c>
      <c r="G847" s="3">
        <f>G848</f>
        <v>9736.2000000000007</v>
      </c>
      <c r="H847" s="3">
        <f t="shared" si="141"/>
        <v>3316.2</v>
      </c>
      <c r="I847" s="3">
        <f t="shared" si="141"/>
        <v>3316.2</v>
      </c>
      <c r="J847" s="126">
        <f t="shared" si="118"/>
        <v>100</v>
      </c>
      <c r="K847" s="49">
        <f t="shared" si="113"/>
        <v>0</v>
      </c>
    </row>
    <row r="848" spans="1:11" ht="47.25" x14ac:dyDescent="0.25">
      <c r="A848" s="1"/>
      <c r="B848" s="1" t="s">
        <v>178</v>
      </c>
      <c r="C848" s="1" t="s">
        <v>182</v>
      </c>
      <c r="D848" s="1"/>
      <c r="E848" s="2" t="s">
        <v>183</v>
      </c>
      <c r="F848" s="11" t="s">
        <v>539</v>
      </c>
      <c r="G848" s="3">
        <f>G849</f>
        <v>9736.2000000000007</v>
      </c>
      <c r="H848" s="3">
        <f t="shared" si="141"/>
        <v>3316.2</v>
      </c>
      <c r="I848" s="3">
        <f t="shared" si="141"/>
        <v>3316.2</v>
      </c>
      <c r="J848" s="126">
        <f t="shared" si="118"/>
        <v>100</v>
      </c>
      <c r="K848" s="49">
        <f t="shared" si="113"/>
        <v>0</v>
      </c>
    </row>
    <row r="849" spans="1:11" ht="78.75" x14ac:dyDescent="0.25">
      <c r="A849" s="1"/>
      <c r="B849" s="1" t="s">
        <v>178</v>
      </c>
      <c r="C849" s="1" t="s">
        <v>184</v>
      </c>
      <c r="D849" s="1"/>
      <c r="E849" s="2" t="s">
        <v>185</v>
      </c>
      <c r="F849" s="11" t="s">
        <v>539</v>
      </c>
      <c r="G849" s="3">
        <f>G850</f>
        <v>9736.2000000000007</v>
      </c>
      <c r="H849" s="3">
        <f t="shared" si="141"/>
        <v>3316.2</v>
      </c>
      <c r="I849" s="3">
        <f t="shared" si="141"/>
        <v>3316.2</v>
      </c>
      <c r="J849" s="126">
        <f t="shared" si="118"/>
        <v>100</v>
      </c>
      <c r="K849" s="49">
        <f t="shared" si="113"/>
        <v>0</v>
      </c>
    </row>
    <row r="850" spans="1:11" ht="47.25" x14ac:dyDescent="0.2">
      <c r="A850" s="4"/>
      <c r="B850" s="4" t="s">
        <v>178</v>
      </c>
      <c r="C850" s="4" t="s">
        <v>184</v>
      </c>
      <c r="D850" s="4" t="s">
        <v>11</v>
      </c>
      <c r="E850" s="5" t="s">
        <v>12</v>
      </c>
      <c r="F850" s="11" t="s">
        <v>539</v>
      </c>
      <c r="G850" s="6">
        <v>9736.2000000000007</v>
      </c>
      <c r="H850" s="127">
        <v>3316.2</v>
      </c>
      <c r="I850" s="127">
        <v>3316.2</v>
      </c>
      <c r="J850" s="126">
        <f t="shared" si="118"/>
        <v>100</v>
      </c>
      <c r="K850" s="49">
        <f t="shared" ref="K850:K907" si="142">I850-H850</f>
        <v>0</v>
      </c>
    </row>
    <row r="851" spans="1:11" ht="31.5" x14ac:dyDescent="0.25">
      <c r="A851" s="1"/>
      <c r="B851" s="1" t="s">
        <v>186</v>
      </c>
      <c r="C851" s="1"/>
      <c r="D851" s="1"/>
      <c r="E851" s="2" t="s">
        <v>187</v>
      </c>
      <c r="F851" s="11" t="s">
        <v>539</v>
      </c>
      <c r="G851" s="3">
        <f>G852</f>
        <v>140104.29999999999</v>
      </c>
      <c r="H851" s="3">
        <f t="shared" ref="H851:I853" si="143">H852</f>
        <v>17720.599999999999</v>
      </c>
      <c r="I851" s="3">
        <f t="shared" si="143"/>
        <v>17720.599999999999</v>
      </c>
      <c r="J851" s="126">
        <f t="shared" si="118"/>
        <v>100</v>
      </c>
      <c r="K851" s="49">
        <f t="shared" si="142"/>
        <v>0</v>
      </c>
    </row>
    <row r="852" spans="1:11" ht="78.75" x14ac:dyDescent="0.25">
      <c r="A852" s="1"/>
      <c r="B852" s="1" t="s">
        <v>186</v>
      </c>
      <c r="C852" s="1" t="s">
        <v>188</v>
      </c>
      <c r="D852" s="1"/>
      <c r="E852" s="2" t="s">
        <v>189</v>
      </c>
      <c r="F852" s="11" t="s">
        <v>539</v>
      </c>
      <c r="G852" s="3">
        <f>G853</f>
        <v>140104.29999999999</v>
      </c>
      <c r="H852" s="3">
        <f t="shared" si="143"/>
        <v>17720.599999999999</v>
      </c>
      <c r="I852" s="3">
        <f t="shared" si="143"/>
        <v>17720.599999999999</v>
      </c>
      <c r="J852" s="126">
        <f t="shared" si="118"/>
        <v>100</v>
      </c>
      <c r="K852" s="49">
        <f t="shared" si="142"/>
        <v>0</v>
      </c>
    </row>
    <row r="853" spans="1:11" ht="63" x14ac:dyDescent="0.25">
      <c r="A853" s="1"/>
      <c r="B853" s="1" t="s">
        <v>186</v>
      </c>
      <c r="C853" s="1" t="s">
        <v>190</v>
      </c>
      <c r="D853" s="1"/>
      <c r="E853" s="2" t="s">
        <v>191</v>
      </c>
      <c r="F853" s="11" t="s">
        <v>539</v>
      </c>
      <c r="G853" s="3">
        <f>G854</f>
        <v>140104.29999999999</v>
      </c>
      <c r="H853" s="3">
        <f t="shared" si="143"/>
        <v>17720.599999999999</v>
      </c>
      <c r="I853" s="3">
        <f t="shared" si="143"/>
        <v>17720.599999999999</v>
      </c>
      <c r="J853" s="126">
        <f t="shared" si="118"/>
        <v>100</v>
      </c>
      <c r="K853" s="49">
        <f t="shared" si="142"/>
        <v>0</v>
      </c>
    </row>
    <row r="854" spans="1:11" ht="63" x14ac:dyDescent="0.25">
      <c r="A854" s="1"/>
      <c r="B854" s="1" t="s">
        <v>186</v>
      </c>
      <c r="C854" s="1" t="s">
        <v>192</v>
      </c>
      <c r="D854" s="1"/>
      <c r="E854" s="2" t="s">
        <v>193</v>
      </c>
      <c r="F854" s="11" t="s">
        <v>539</v>
      </c>
      <c r="G854" s="3">
        <f>G855+G857</f>
        <v>140104.29999999999</v>
      </c>
      <c r="H854" s="3">
        <f t="shared" ref="H854:I854" si="144">H855+H857</f>
        <v>17720.599999999999</v>
      </c>
      <c r="I854" s="3">
        <f t="shared" si="144"/>
        <v>17720.599999999999</v>
      </c>
      <c r="J854" s="126">
        <f t="shared" si="118"/>
        <v>100</v>
      </c>
      <c r="K854" s="49">
        <f t="shared" si="142"/>
        <v>0</v>
      </c>
    </row>
    <row r="855" spans="1:11" ht="63" x14ac:dyDescent="0.25">
      <c r="A855" s="1"/>
      <c r="B855" s="1" t="s">
        <v>186</v>
      </c>
      <c r="C855" s="1" t="s">
        <v>194</v>
      </c>
      <c r="D855" s="1"/>
      <c r="E855" s="2" t="s">
        <v>195</v>
      </c>
      <c r="F855" s="11" t="s">
        <v>539</v>
      </c>
      <c r="G855" s="3">
        <f>G856</f>
        <v>31254.6</v>
      </c>
      <c r="H855" s="3">
        <f t="shared" ref="H855:I855" si="145">H856</f>
        <v>17322.3</v>
      </c>
      <c r="I855" s="3">
        <f t="shared" si="145"/>
        <v>17322.3</v>
      </c>
      <c r="J855" s="126">
        <f t="shared" si="118"/>
        <v>100</v>
      </c>
      <c r="K855" s="49">
        <f t="shared" si="142"/>
        <v>0</v>
      </c>
    </row>
    <row r="856" spans="1:11" ht="47.25" x14ac:dyDescent="0.2">
      <c r="A856" s="4"/>
      <c r="B856" s="4" t="s">
        <v>186</v>
      </c>
      <c r="C856" s="4" t="s">
        <v>194</v>
      </c>
      <c r="D856" s="4" t="s">
        <v>11</v>
      </c>
      <c r="E856" s="5" t="s">
        <v>12</v>
      </c>
      <c r="F856" s="11" t="s">
        <v>539</v>
      </c>
      <c r="G856" s="6">
        <v>31254.6</v>
      </c>
      <c r="H856" s="127">
        <v>17322.3</v>
      </c>
      <c r="I856" s="127">
        <v>17322.3</v>
      </c>
      <c r="J856" s="126">
        <f t="shared" si="118"/>
        <v>100</v>
      </c>
      <c r="K856" s="49">
        <f t="shared" si="142"/>
        <v>0</v>
      </c>
    </row>
    <row r="857" spans="1:11" ht="94.5" x14ac:dyDescent="0.25">
      <c r="A857" s="1"/>
      <c r="B857" s="1" t="s">
        <v>186</v>
      </c>
      <c r="C857" s="1" t="s">
        <v>196</v>
      </c>
      <c r="D857" s="1"/>
      <c r="E857" s="2" t="s">
        <v>197</v>
      </c>
      <c r="F857" s="11" t="s">
        <v>539</v>
      </c>
      <c r="G857" s="3">
        <f>G858</f>
        <v>108849.7</v>
      </c>
      <c r="H857" s="3">
        <f t="shared" ref="H857:I857" si="146">H858</f>
        <v>398.3</v>
      </c>
      <c r="I857" s="3">
        <f t="shared" si="146"/>
        <v>398.3</v>
      </c>
      <c r="J857" s="126">
        <f t="shared" ref="J857" si="147">I857/H857*100</f>
        <v>100</v>
      </c>
      <c r="K857" s="49">
        <f t="shared" ref="K857" si="148">I857-H857</f>
        <v>0</v>
      </c>
    </row>
    <row r="858" spans="1:11" ht="47.25" x14ac:dyDescent="0.2">
      <c r="A858" s="4"/>
      <c r="B858" s="4" t="s">
        <v>186</v>
      </c>
      <c r="C858" s="4" t="s">
        <v>196</v>
      </c>
      <c r="D858" s="4" t="s">
        <v>11</v>
      </c>
      <c r="E858" s="5" t="s">
        <v>12</v>
      </c>
      <c r="F858" s="11" t="s">
        <v>539</v>
      </c>
      <c r="G858" s="6">
        <v>108849.7</v>
      </c>
      <c r="H858" s="127">
        <v>398.3</v>
      </c>
      <c r="I858" s="127">
        <v>398.3</v>
      </c>
      <c r="J858" s="126">
        <v>0</v>
      </c>
      <c r="K858" s="49">
        <f t="shared" si="142"/>
        <v>0</v>
      </c>
    </row>
    <row r="859" spans="1:11" ht="31.5" x14ac:dyDescent="0.25">
      <c r="A859" s="1"/>
      <c r="B859" s="1" t="s">
        <v>198</v>
      </c>
      <c r="C859" s="1"/>
      <c r="D859" s="1"/>
      <c r="E859" s="2" t="s">
        <v>199</v>
      </c>
      <c r="F859" s="11" t="s">
        <v>539</v>
      </c>
      <c r="G859" s="3">
        <f>G860+G871+G876</f>
        <v>370</v>
      </c>
      <c r="H859" s="127">
        <v>0</v>
      </c>
      <c r="I859" s="127">
        <v>0</v>
      </c>
      <c r="J859" s="126">
        <v>0</v>
      </c>
      <c r="K859" s="49">
        <f t="shared" si="142"/>
        <v>0</v>
      </c>
    </row>
    <row r="860" spans="1:11" ht="94.5" x14ac:dyDescent="0.25">
      <c r="A860" s="1"/>
      <c r="B860" s="1" t="s">
        <v>198</v>
      </c>
      <c r="C860" s="1" t="s">
        <v>200</v>
      </c>
      <c r="D860" s="1"/>
      <c r="E860" s="2" t="s">
        <v>201</v>
      </c>
      <c r="F860" s="11" t="s">
        <v>539</v>
      </c>
      <c r="G860" s="3">
        <v>245</v>
      </c>
      <c r="H860" s="127">
        <v>0</v>
      </c>
      <c r="I860" s="127">
        <v>0</v>
      </c>
      <c r="J860" s="126">
        <v>0</v>
      </c>
      <c r="K860" s="49">
        <f t="shared" si="142"/>
        <v>0</v>
      </c>
    </row>
    <row r="861" spans="1:11" ht="78.75" x14ac:dyDescent="0.25">
      <c r="A861" s="1"/>
      <c r="B861" s="1" t="s">
        <v>198</v>
      </c>
      <c r="C861" s="1" t="s">
        <v>202</v>
      </c>
      <c r="D861" s="1"/>
      <c r="E861" s="2" t="s">
        <v>203</v>
      </c>
      <c r="F861" s="11" t="s">
        <v>539</v>
      </c>
      <c r="G861" s="3">
        <v>245</v>
      </c>
      <c r="H861" s="127">
        <v>0</v>
      </c>
      <c r="I861" s="127">
        <v>0</v>
      </c>
      <c r="J861" s="126">
        <v>0</v>
      </c>
      <c r="K861" s="49">
        <f t="shared" si="142"/>
        <v>0</v>
      </c>
    </row>
    <row r="862" spans="1:11" ht="204.75" x14ac:dyDescent="0.25">
      <c r="A862" s="1"/>
      <c r="B862" s="1" t="s">
        <v>198</v>
      </c>
      <c r="C862" s="1" t="s">
        <v>204</v>
      </c>
      <c r="D862" s="1"/>
      <c r="E862" s="8" t="s">
        <v>518</v>
      </c>
      <c r="F862" s="11" t="s">
        <v>539</v>
      </c>
      <c r="G862" s="3">
        <f>G863+G865+G867+G869</f>
        <v>245</v>
      </c>
      <c r="H862" s="127">
        <v>0</v>
      </c>
      <c r="I862" s="127">
        <v>0</v>
      </c>
      <c r="J862" s="126">
        <v>0</v>
      </c>
      <c r="K862" s="49">
        <f t="shared" si="142"/>
        <v>0</v>
      </c>
    </row>
    <row r="863" spans="1:11" ht="78.75" x14ac:dyDescent="0.25">
      <c r="A863" s="1"/>
      <c r="B863" s="1" t="s">
        <v>198</v>
      </c>
      <c r="C863" s="1" t="s">
        <v>205</v>
      </c>
      <c r="D863" s="1"/>
      <c r="E863" s="2" t="s">
        <v>206</v>
      </c>
      <c r="F863" s="11" t="s">
        <v>539</v>
      </c>
      <c r="G863" s="3">
        <v>75</v>
      </c>
      <c r="H863" s="127">
        <v>0</v>
      </c>
      <c r="I863" s="127">
        <v>0</v>
      </c>
      <c r="J863" s="126">
        <v>0</v>
      </c>
      <c r="K863" s="49">
        <f t="shared" si="142"/>
        <v>0</v>
      </c>
    </row>
    <row r="864" spans="1:11" ht="47.25" x14ac:dyDescent="0.2">
      <c r="A864" s="4"/>
      <c r="B864" s="4" t="s">
        <v>198</v>
      </c>
      <c r="C864" s="4" t="s">
        <v>205</v>
      </c>
      <c r="D864" s="4" t="s">
        <v>11</v>
      </c>
      <c r="E864" s="5" t="s">
        <v>12</v>
      </c>
      <c r="F864" s="11" t="s">
        <v>539</v>
      </c>
      <c r="G864" s="6">
        <v>75</v>
      </c>
      <c r="H864" s="127">
        <v>0</v>
      </c>
      <c r="I864" s="127">
        <v>0</v>
      </c>
      <c r="J864" s="126">
        <v>0</v>
      </c>
      <c r="K864" s="49">
        <f t="shared" si="142"/>
        <v>0</v>
      </c>
    </row>
    <row r="865" spans="1:11" ht="31.5" x14ac:dyDescent="0.25">
      <c r="A865" s="1"/>
      <c r="B865" s="1" t="s">
        <v>198</v>
      </c>
      <c r="C865" s="1" t="s">
        <v>207</v>
      </c>
      <c r="D865" s="1"/>
      <c r="E865" s="2" t="s">
        <v>208</v>
      </c>
      <c r="F865" s="11" t="s">
        <v>539</v>
      </c>
      <c r="G865" s="3">
        <v>106</v>
      </c>
      <c r="H865" s="127">
        <v>0</v>
      </c>
      <c r="I865" s="127">
        <v>0</v>
      </c>
      <c r="J865" s="126">
        <v>0</v>
      </c>
      <c r="K865" s="49">
        <f t="shared" si="142"/>
        <v>0</v>
      </c>
    </row>
    <row r="866" spans="1:11" ht="47.25" x14ac:dyDescent="0.2">
      <c r="A866" s="4"/>
      <c r="B866" s="4" t="s">
        <v>198</v>
      </c>
      <c r="C866" s="4" t="s">
        <v>207</v>
      </c>
      <c r="D866" s="4" t="s">
        <v>11</v>
      </c>
      <c r="E866" s="5" t="s">
        <v>12</v>
      </c>
      <c r="F866" s="11" t="s">
        <v>539</v>
      </c>
      <c r="G866" s="6">
        <v>106</v>
      </c>
      <c r="H866" s="127">
        <v>0</v>
      </c>
      <c r="I866" s="127">
        <v>0</v>
      </c>
      <c r="J866" s="126">
        <v>0</v>
      </c>
      <c r="K866" s="49">
        <f t="shared" si="142"/>
        <v>0</v>
      </c>
    </row>
    <row r="867" spans="1:11" ht="78.75" x14ac:dyDescent="0.25">
      <c r="A867" s="1"/>
      <c r="B867" s="1" t="s">
        <v>198</v>
      </c>
      <c r="C867" s="1" t="s">
        <v>209</v>
      </c>
      <c r="D867" s="1"/>
      <c r="E867" s="2" t="s">
        <v>210</v>
      </c>
      <c r="F867" s="11" t="s">
        <v>539</v>
      </c>
      <c r="G867" s="3">
        <v>60</v>
      </c>
      <c r="H867" s="127">
        <v>0</v>
      </c>
      <c r="I867" s="127">
        <v>0</v>
      </c>
      <c r="J867" s="126">
        <v>0</v>
      </c>
      <c r="K867" s="49">
        <f t="shared" si="142"/>
        <v>0</v>
      </c>
    </row>
    <row r="868" spans="1:11" ht="47.25" x14ac:dyDescent="0.2">
      <c r="A868" s="4"/>
      <c r="B868" s="4" t="s">
        <v>198</v>
      </c>
      <c r="C868" s="4" t="s">
        <v>209</v>
      </c>
      <c r="D868" s="4" t="s">
        <v>11</v>
      </c>
      <c r="E868" s="5" t="s">
        <v>12</v>
      </c>
      <c r="F868" s="11" t="s">
        <v>539</v>
      </c>
      <c r="G868" s="6">
        <v>60</v>
      </c>
      <c r="H868" s="127">
        <v>0</v>
      </c>
      <c r="I868" s="127">
        <v>0</v>
      </c>
      <c r="J868" s="126">
        <v>0</v>
      </c>
      <c r="K868" s="49">
        <f t="shared" si="142"/>
        <v>0</v>
      </c>
    </row>
    <row r="869" spans="1:11" ht="63" x14ac:dyDescent="0.25">
      <c r="A869" s="1"/>
      <c r="B869" s="1" t="s">
        <v>198</v>
      </c>
      <c r="C869" s="1" t="s">
        <v>211</v>
      </c>
      <c r="D869" s="1"/>
      <c r="E869" s="2" t="s">
        <v>212</v>
      </c>
      <c r="F869" s="11" t="s">
        <v>539</v>
      </c>
      <c r="G869" s="3">
        <v>4</v>
      </c>
      <c r="H869" s="127">
        <v>0</v>
      </c>
      <c r="I869" s="127">
        <v>0</v>
      </c>
      <c r="J869" s="126">
        <v>0</v>
      </c>
      <c r="K869" s="49">
        <f t="shared" si="142"/>
        <v>0</v>
      </c>
    </row>
    <row r="870" spans="1:11" ht="47.25" x14ac:dyDescent="0.2">
      <c r="A870" s="4"/>
      <c r="B870" s="4" t="s">
        <v>198</v>
      </c>
      <c r="C870" s="4" t="s">
        <v>211</v>
      </c>
      <c r="D870" s="4" t="s">
        <v>11</v>
      </c>
      <c r="E870" s="5" t="s">
        <v>12</v>
      </c>
      <c r="F870" s="11" t="s">
        <v>539</v>
      </c>
      <c r="G870" s="6">
        <v>4</v>
      </c>
      <c r="H870" s="127">
        <v>0</v>
      </c>
      <c r="I870" s="127">
        <v>0</v>
      </c>
      <c r="J870" s="126">
        <v>0</v>
      </c>
      <c r="K870" s="49">
        <f t="shared" si="142"/>
        <v>0</v>
      </c>
    </row>
    <row r="871" spans="1:11" ht="63" x14ac:dyDescent="0.25">
      <c r="A871" s="1"/>
      <c r="B871" s="1" t="s">
        <v>198</v>
      </c>
      <c r="C871" s="1" t="s">
        <v>213</v>
      </c>
      <c r="D871" s="1"/>
      <c r="E871" s="2" t="s">
        <v>214</v>
      </c>
      <c r="F871" s="11" t="s">
        <v>539</v>
      </c>
      <c r="G871" s="3">
        <f>G872</f>
        <v>25</v>
      </c>
      <c r="H871" s="127">
        <v>0</v>
      </c>
      <c r="I871" s="127">
        <v>0</v>
      </c>
      <c r="J871" s="126">
        <v>0</v>
      </c>
      <c r="K871" s="49">
        <f t="shared" si="142"/>
        <v>0</v>
      </c>
    </row>
    <row r="872" spans="1:11" ht="47.25" x14ac:dyDescent="0.25">
      <c r="A872" s="1"/>
      <c r="B872" s="143" t="s">
        <v>553</v>
      </c>
      <c r="C872" s="130" t="s">
        <v>387</v>
      </c>
      <c r="D872" s="147"/>
      <c r="E872" s="132" t="s">
        <v>388</v>
      </c>
      <c r="F872" s="11" t="s">
        <v>539</v>
      </c>
      <c r="G872" s="3">
        <f>G873</f>
        <v>25</v>
      </c>
      <c r="H872" s="127">
        <v>0</v>
      </c>
      <c r="I872" s="127">
        <v>0</v>
      </c>
      <c r="J872" s="126">
        <v>0</v>
      </c>
      <c r="K872" s="49">
        <f t="shared" si="142"/>
        <v>0</v>
      </c>
    </row>
    <row r="873" spans="1:11" ht="31.5" x14ac:dyDescent="0.2">
      <c r="A873" s="1"/>
      <c r="B873" s="143" t="s">
        <v>553</v>
      </c>
      <c r="C873" s="130" t="s">
        <v>554</v>
      </c>
      <c r="D873" s="148"/>
      <c r="E873" s="149" t="s">
        <v>218</v>
      </c>
      <c r="F873" s="11" t="s">
        <v>539</v>
      </c>
      <c r="G873" s="3">
        <f>G874</f>
        <v>25</v>
      </c>
      <c r="H873" s="127">
        <v>0</v>
      </c>
      <c r="I873" s="127">
        <v>0</v>
      </c>
      <c r="J873" s="126">
        <v>0</v>
      </c>
      <c r="K873" s="49">
        <f t="shared" si="142"/>
        <v>0</v>
      </c>
    </row>
    <row r="874" spans="1:11" ht="47.25" x14ac:dyDescent="0.2">
      <c r="A874" s="1"/>
      <c r="B874" s="143" t="s">
        <v>553</v>
      </c>
      <c r="C874" s="130" t="s">
        <v>555</v>
      </c>
      <c r="D874" s="148"/>
      <c r="E874" s="149" t="s">
        <v>556</v>
      </c>
      <c r="F874" s="11" t="s">
        <v>539</v>
      </c>
      <c r="G874" s="3">
        <f>G875</f>
        <v>25</v>
      </c>
      <c r="H874" s="127">
        <v>0</v>
      </c>
      <c r="I874" s="127">
        <v>0</v>
      </c>
      <c r="J874" s="126">
        <v>0</v>
      </c>
      <c r="K874" s="49">
        <f t="shared" si="142"/>
        <v>0</v>
      </c>
    </row>
    <row r="875" spans="1:11" ht="47.25" x14ac:dyDescent="0.2">
      <c r="A875" s="1"/>
      <c r="B875" s="143" t="s">
        <v>553</v>
      </c>
      <c r="C875" s="130" t="s">
        <v>555</v>
      </c>
      <c r="D875" s="148" t="s">
        <v>11</v>
      </c>
      <c r="E875" s="149" t="s">
        <v>12</v>
      </c>
      <c r="F875" s="11" t="s">
        <v>539</v>
      </c>
      <c r="G875" s="3">
        <v>25</v>
      </c>
      <c r="H875" s="127">
        <v>0</v>
      </c>
      <c r="I875" s="127">
        <v>0</v>
      </c>
      <c r="J875" s="126">
        <v>0</v>
      </c>
      <c r="K875" s="49">
        <f t="shared" si="142"/>
        <v>0</v>
      </c>
    </row>
    <row r="876" spans="1:11" ht="63" x14ac:dyDescent="0.25">
      <c r="A876" s="1"/>
      <c r="B876" s="1" t="s">
        <v>198</v>
      </c>
      <c r="C876" s="1" t="s">
        <v>223</v>
      </c>
      <c r="D876" s="1"/>
      <c r="E876" s="2" t="s">
        <v>224</v>
      </c>
      <c r="F876" s="11" t="s">
        <v>539</v>
      </c>
      <c r="G876" s="3">
        <f>G877</f>
        <v>100</v>
      </c>
      <c r="H876" s="127">
        <v>0</v>
      </c>
      <c r="I876" s="127">
        <v>0</v>
      </c>
      <c r="J876" s="126">
        <v>0</v>
      </c>
      <c r="K876" s="49">
        <f t="shared" si="142"/>
        <v>0</v>
      </c>
    </row>
    <row r="877" spans="1:11" ht="47.25" x14ac:dyDescent="0.25">
      <c r="A877" s="1"/>
      <c r="B877" s="1" t="s">
        <v>198</v>
      </c>
      <c r="C877" s="1" t="s">
        <v>225</v>
      </c>
      <c r="D877" s="1"/>
      <c r="E877" s="2" t="s">
        <v>226</v>
      </c>
      <c r="F877" s="11" t="s">
        <v>539</v>
      </c>
      <c r="G877" s="3">
        <f>G878</f>
        <v>100</v>
      </c>
      <c r="H877" s="127">
        <v>0</v>
      </c>
      <c r="I877" s="127">
        <v>0</v>
      </c>
      <c r="J877" s="126">
        <v>0</v>
      </c>
      <c r="K877" s="49">
        <f t="shared" si="142"/>
        <v>0</v>
      </c>
    </row>
    <row r="878" spans="1:11" ht="110.25" x14ac:dyDescent="0.25">
      <c r="A878" s="1"/>
      <c r="B878" s="1" t="s">
        <v>198</v>
      </c>
      <c r="C878" s="1" t="s">
        <v>227</v>
      </c>
      <c r="D878" s="1"/>
      <c r="E878" s="2" t="s">
        <v>516</v>
      </c>
      <c r="F878" s="11" t="s">
        <v>539</v>
      </c>
      <c r="G878" s="3">
        <f>G879</f>
        <v>100</v>
      </c>
      <c r="H878" s="127">
        <v>0</v>
      </c>
      <c r="I878" s="127">
        <v>0</v>
      </c>
      <c r="J878" s="126">
        <v>0</v>
      </c>
      <c r="K878" s="49">
        <f t="shared" si="142"/>
        <v>0</v>
      </c>
    </row>
    <row r="879" spans="1:11" ht="47.25" x14ac:dyDescent="0.25">
      <c r="A879" s="1"/>
      <c r="B879" s="1" t="s">
        <v>198</v>
      </c>
      <c r="C879" s="1" t="s">
        <v>228</v>
      </c>
      <c r="D879" s="1"/>
      <c r="E879" s="2" t="s">
        <v>229</v>
      </c>
      <c r="F879" s="11" t="s">
        <v>539</v>
      </c>
      <c r="G879" s="3">
        <v>100</v>
      </c>
      <c r="H879" s="127">
        <v>0</v>
      </c>
      <c r="I879" s="127">
        <v>0</v>
      </c>
      <c r="J879" s="126">
        <v>0</v>
      </c>
      <c r="K879" s="49">
        <f t="shared" si="142"/>
        <v>0</v>
      </c>
    </row>
    <row r="880" spans="1:11" ht="47.25" x14ac:dyDescent="0.2">
      <c r="A880" s="4"/>
      <c r="B880" s="4" t="s">
        <v>198</v>
      </c>
      <c r="C880" s="4" t="s">
        <v>228</v>
      </c>
      <c r="D880" s="4" t="s">
        <v>11</v>
      </c>
      <c r="E880" s="5" t="s">
        <v>12</v>
      </c>
      <c r="F880" s="11" t="s">
        <v>539</v>
      </c>
      <c r="G880" s="6">
        <v>100</v>
      </c>
      <c r="H880" s="127">
        <v>0</v>
      </c>
      <c r="I880" s="127">
        <v>0</v>
      </c>
      <c r="J880" s="126">
        <v>0</v>
      </c>
      <c r="K880" s="49">
        <f t="shared" si="142"/>
        <v>0</v>
      </c>
    </row>
    <row r="881" spans="1:11" ht="31.5" x14ac:dyDescent="0.2">
      <c r="A881" s="4"/>
      <c r="B881" s="1" t="s">
        <v>500</v>
      </c>
      <c r="C881" s="4"/>
      <c r="D881" s="4"/>
      <c r="E881" s="7" t="s">
        <v>501</v>
      </c>
      <c r="F881" s="11" t="s">
        <v>539</v>
      </c>
      <c r="G881" s="3">
        <f>G882+G898+G921</f>
        <v>305252.39999999997</v>
      </c>
      <c r="H881" s="3">
        <f>H882+H898+H921</f>
        <v>209328.89999999997</v>
      </c>
      <c r="I881" s="3">
        <f>I882+I898+I921</f>
        <v>15958</v>
      </c>
      <c r="J881" s="126">
        <f t="shared" ref="J881:J922" si="149">I881/H881*100</f>
        <v>7.6234098588393682</v>
      </c>
      <c r="K881" s="49">
        <f t="shared" si="142"/>
        <v>-193370.89999999997</v>
      </c>
    </row>
    <row r="882" spans="1:11" ht="15.75" x14ac:dyDescent="0.25">
      <c r="A882" s="1"/>
      <c r="B882" s="1" t="s">
        <v>232</v>
      </c>
      <c r="C882" s="1"/>
      <c r="D882" s="1"/>
      <c r="E882" s="2" t="s">
        <v>233</v>
      </c>
      <c r="F882" s="11" t="s">
        <v>539</v>
      </c>
      <c r="G882" s="3">
        <f>G883</f>
        <v>24871.1</v>
      </c>
      <c r="H882" s="3">
        <f t="shared" ref="H882:I883" si="150">H883</f>
        <v>15072.8</v>
      </c>
      <c r="I882" s="3">
        <f t="shared" si="150"/>
        <v>662.6</v>
      </c>
      <c r="J882" s="126">
        <f t="shared" si="149"/>
        <v>4.3959980892733936</v>
      </c>
      <c r="K882" s="49">
        <f t="shared" si="142"/>
        <v>-14410.199999999999</v>
      </c>
    </row>
    <row r="883" spans="1:11" ht="63" x14ac:dyDescent="0.2">
      <c r="A883" s="1"/>
      <c r="B883" s="148" t="s">
        <v>557</v>
      </c>
      <c r="C883" s="148" t="s">
        <v>234</v>
      </c>
      <c r="D883" s="148"/>
      <c r="E883" s="149" t="s">
        <v>235</v>
      </c>
      <c r="F883" s="11" t="s">
        <v>539</v>
      </c>
      <c r="G883" s="3">
        <f>G884</f>
        <v>24871.1</v>
      </c>
      <c r="H883" s="3">
        <f t="shared" si="150"/>
        <v>15072.8</v>
      </c>
      <c r="I883" s="3">
        <f t="shared" si="150"/>
        <v>662.6</v>
      </c>
      <c r="J883" s="126">
        <f t="shared" si="149"/>
        <v>4.3959980892733936</v>
      </c>
      <c r="K883" s="49">
        <f t="shared" si="142"/>
        <v>-14410.199999999999</v>
      </c>
    </row>
    <row r="884" spans="1:11" ht="63" x14ac:dyDescent="0.2">
      <c r="A884" s="1"/>
      <c r="B884" s="148" t="s">
        <v>558</v>
      </c>
      <c r="C884" s="148" t="s">
        <v>236</v>
      </c>
      <c r="D884" s="148"/>
      <c r="E884" s="149" t="s">
        <v>237</v>
      </c>
      <c r="F884" s="11" t="s">
        <v>539</v>
      </c>
      <c r="G884" s="3">
        <f>G885+G890+G893</f>
        <v>24871.1</v>
      </c>
      <c r="H884" s="3">
        <f t="shared" ref="H884:I884" si="151">H885+H890+H893</f>
        <v>15072.8</v>
      </c>
      <c r="I884" s="3">
        <f t="shared" si="151"/>
        <v>662.6</v>
      </c>
      <c r="J884" s="126">
        <f t="shared" si="149"/>
        <v>4.3959980892733936</v>
      </c>
      <c r="K884" s="49">
        <f t="shared" si="142"/>
        <v>-14410.199999999999</v>
      </c>
    </row>
    <row r="885" spans="1:11" ht="78.75" x14ac:dyDescent="0.2">
      <c r="A885" s="1"/>
      <c r="B885" s="148" t="s">
        <v>558</v>
      </c>
      <c r="C885" s="148" t="s">
        <v>238</v>
      </c>
      <c r="D885" s="148"/>
      <c r="E885" s="149" t="s">
        <v>572</v>
      </c>
      <c r="F885" s="11" t="s">
        <v>539</v>
      </c>
      <c r="G885" s="3">
        <f>G886+G888</f>
        <v>13851.6</v>
      </c>
      <c r="H885" s="3">
        <f t="shared" ref="H885:I885" si="152">H886+H888</f>
        <v>9221.4</v>
      </c>
      <c r="I885" s="3">
        <f t="shared" si="152"/>
        <v>0</v>
      </c>
      <c r="J885" s="126">
        <f t="shared" si="149"/>
        <v>0</v>
      </c>
      <c r="K885" s="49">
        <f t="shared" si="142"/>
        <v>-9221.4</v>
      </c>
    </row>
    <row r="886" spans="1:11" ht="47.25" x14ac:dyDescent="0.2">
      <c r="A886" s="1"/>
      <c r="B886" s="148" t="s">
        <v>558</v>
      </c>
      <c r="C886" s="148" t="s">
        <v>559</v>
      </c>
      <c r="D886" s="148"/>
      <c r="E886" s="149" t="s">
        <v>560</v>
      </c>
      <c r="F886" s="11" t="s">
        <v>539</v>
      </c>
      <c r="G886" s="3">
        <f>G887</f>
        <v>1556.4</v>
      </c>
      <c r="H886" s="3">
        <f t="shared" ref="H886:I886" si="153">H887</f>
        <v>0</v>
      </c>
      <c r="I886" s="3">
        <f t="shared" si="153"/>
        <v>0</v>
      </c>
      <c r="J886" s="126">
        <v>0</v>
      </c>
      <c r="K886" s="49">
        <f t="shared" si="142"/>
        <v>0</v>
      </c>
    </row>
    <row r="887" spans="1:11" ht="47.25" x14ac:dyDescent="0.2">
      <c r="A887" s="1"/>
      <c r="B887" s="148" t="s">
        <v>558</v>
      </c>
      <c r="C887" s="148" t="s">
        <v>559</v>
      </c>
      <c r="D887" s="148" t="s">
        <v>241</v>
      </c>
      <c r="E887" s="149" t="s">
        <v>242</v>
      </c>
      <c r="F887" s="11" t="s">
        <v>539</v>
      </c>
      <c r="G887" s="3">
        <v>1556.4</v>
      </c>
      <c r="H887" s="127">
        <v>0</v>
      </c>
      <c r="I887" s="127">
        <v>0</v>
      </c>
      <c r="J887" s="126">
        <v>0</v>
      </c>
      <c r="K887" s="49">
        <f t="shared" si="142"/>
        <v>0</v>
      </c>
    </row>
    <row r="888" spans="1:11" ht="47.25" x14ac:dyDescent="0.25">
      <c r="A888" s="1"/>
      <c r="B888" s="130" t="s">
        <v>232</v>
      </c>
      <c r="C888" s="11" t="s">
        <v>561</v>
      </c>
      <c r="D888" s="130"/>
      <c r="E888" s="132" t="s">
        <v>240</v>
      </c>
      <c r="F888" s="11" t="s">
        <v>539</v>
      </c>
      <c r="G888" s="3">
        <f>G889</f>
        <v>12295.2</v>
      </c>
      <c r="H888" s="3">
        <f t="shared" ref="H888:I888" si="154">H889</f>
        <v>9221.4</v>
      </c>
      <c r="I888" s="3">
        <f t="shared" si="154"/>
        <v>0</v>
      </c>
      <c r="J888" s="126">
        <f t="shared" si="149"/>
        <v>0</v>
      </c>
      <c r="K888" s="49">
        <f t="shared" si="142"/>
        <v>-9221.4</v>
      </c>
    </row>
    <row r="889" spans="1:11" ht="47.25" x14ac:dyDescent="0.2">
      <c r="A889" s="1"/>
      <c r="B889" s="130" t="s">
        <v>232</v>
      </c>
      <c r="C889" s="130" t="s">
        <v>561</v>
      </c>
      <c r="D889" s="130" t="s">
        <v>241</v>
      </c>
      <c r="E889" s="131" t="s">
        <v>242</v>
      </c>
      <c r="F889" s="11" t="s">
        <v>539</v>
      </c>
      <c r="G889" s="3">
        <v>12295.2</v>
      </c>
      <c r="H889" s="127">
        <v>9221.4</v>
      </c>
      <c r="I889" s="127">
        <v>0</v>
      </c>
      <c r="J889" s="126">
        <f t="shared" si="149"/>
        <v>0</v>
      </c>
      <c r="K889" s="49">
        <f t="shared" si="142"/>
        <v>-9221.4</v>
      </c>
    </row>
    <row r="890" spans="1:11" ht="63" x14ac:dyDescent="0.25">
      <c r="A890" s="1"/>
      <c r="B890" s="1" t="s">
        <v>232</v>
      </c>
      <c r="C890" s="1" t="s">
        <v>243</v>
      </c>
      <c r="D890" s="1"/>
      <c r="E890" s="2" t="s">
        <v>244</v>
      </c>
      <c r="F890" s="11" t="s">
        <v>539</v>
      </c>
      <c r="G890" s="3">
        <v>376.5</v>
      </c>
      <c r="H890" s="127">
        <v>0</v>
      </c>
      <c r="I890" s="127">
        <v>0</v>
      </c>
      <c r="J890" s="126">
        <v>0</v>
      </c>
      <c r="K890" s="49">
        <f t="shared" si="142"/>
        <v>0</v>
      </c>
    </row>
    <row r="891" spans="1:11" ht="15.75" x14ac:dyDescent="0.25">
      <c r="A891" s="1"/>
      <c r="B891" s="1" t="s">
        <v>232</v>
      </c>
      <c r="C891" s="1" t="s">
        <v>245</v>
      </c>
      <c r="D891" s="1"/>
      <c r="E891" s="2" t="s">
        <v>246</v>
      </c>
      <c r="F891" s="11" t="s">
        <v>539</v>
      </c>
      <c r="G891" s="3">
        <v>376.5</v>
      </c>
      <c r="H891" s="127">
        <v>0</v>
      </c>
      <c r="I891" s="127">
        <v>0</v>
      </c>
      <c r="J891" s="126">
        <v>0</v>
      </c>
      <c r="K891" s="49">
        <f t="shared" si="142"/>
        <v>0</v>
      </c>
    </row>
    <row r="892" spans="1:11" ht="47.25" x14ac:dyDescent="0.2">
      <c r="A892" s="4"/>
      <c r="B892" s="4" t="s">
        <v>232</v>
      </c>
      <c r="C892" s="4" t="s">
        <v>245</v>
      </c>
      <c r="D892" s="4" t="s">
        <v>11</v>
      </c>
      <c r="E892" s="5" t="s">
        <v>12</v>
      </c>
      <c r="F892" s="11" t="s">
        <v>539</v>
      </c>
      <c r="G892" s="6">
        <v>376.5</v>
      </c>
      <c r="H892" s="127">
        <v>0</v>
      </c>
      <c r="I892" s="127">
        <v>0</v>
      </c>
      <c r="J892" s="126">
        <v>0</v>
      </c>
      <c r="K892" s="49">
        <f t="shared" si="142"/>
        <v>0</v>
      </c>
    </row>
    <row r="893" spans="1:11" ht="157.5" x14ac:dyDescent="0.25">
      <c r="A893" s="1"/>
      <c r="B893" s="1" t="s">
        <v>232</v>
      </c>
      <c r="C893" s="1" t="s">
        <v>247</v>
      </c>
      <c r="D893" s="1"/>
      <c r="E893" s="2" t="s">
        <v>248</v>
      </c>
      <c r="F893" s="11" t="s">
        <v>539</v>
      </c>
      <c r="G893" s="3">
        <f>G894+G896</f>
        <v>10643</v>
      </c>
      <c r="H893" s="3">
        <f t="shared" ref="H893:I893" si="155">H894+H896</f>
        <v>5851.4000000000005</v>
      </c>
      <c r="I893" s="3">
        <f t="shared" si="155"/>
        <v>662.6</v>
      </c>
      <c r="J893" s="126">
        <f t="shared" si="149"/>
        <v>11.323785760672658</v>
      </c>
      <c r="K893" s="49">
        <f t="shared" si="142"/>
        <v>-5188.8</v>
      </c>
    </row>
    <row r="894" spans="1:11" ht="47.25" x14ac:dyDescent="0.25">
      <c r="A894" s="1"/>
      <c r="B894" s="1" t="s">
        <v>232</v>
      </c>
      <c r="C894" s="1" t="s">
        <v>249</v>
      </c>
      <c r="D894" s="1"/>
      <c r="E894" s="2" t="s">
        <v>250</v>
      </c>
      <c r="F894" s="11" t="s">
        <v>539</v>
      </c>
      <c r="G894" s="3">
        <f>G895</f>
        <v>10232.200000000001</v>
      </c>
      <c r="H894" s="3">
        <f t="shared" ref="H894:I894" si="156">H895</f>
        <v>5818.6</v>
      </c>
      <c r="I894" s="3">
        <f t="shared" si="156"/>
        <v>648.5</v>
      </c>
      <c r="J894" s="126">
        <f t="shared" si="149"/>
        <v>11.145292682088474</v>
      </c>
      <c r="K894" s="49">
        <f t="shared" si="142"/>
        <v>-5170.1000000000004</v>
      </c>
    </row>
    <row r="895" spans="1:11" ht="47.25" x14ac:dyDescent="0.2">
      <c r="A895" s="4"/>
      <c r="B895" s="4" t="s">
        <v>232</v>
      </c>
      <c r="C895" s="4" t="s">
        <v>249</v>
      </c>
      <c r="D895" s="4" t="s">
        <v>241</v>
      </c>
      <c r="E895" s="5" t="s">
        <v>242</v>
      </c>
      <c r="F895" s="11" t="s">
        <v>539</v>
      </c>
      <c r="G895" s="6">
        <v>10232.200000000001</v>
      </c>
      <c r="H895" s="127">
        <v>5818.6</v>
      </c>
      <c r="I895" s="127">
        <v>648.5</v>
      </c>
      <c r="J895" s="126">
        <f t="shared" si="149"/>
        <v>11.145292682088474</v>
      </c>
      <c r="K895" s="49">
        <f t="shared" si="142"/>
        <v>-5170.1000000000004</v>
      </c>
    </row>
    <row r="896" spans="1:11" ht="63" x14ac:dyDescent="0.25">
      <c r="A896" s="1"/>
      <c r="B896" s="1" t="s">
        <v>232</v>
      </c>
      <c r="C896" s="1" t="s">
        <v>251</v>
      </c>
      <c r="D896" s="1"/>
      <c r="E896" s="2" t="s">
        <v>252</v>
      </c>
      <c r="F896" s="11" t="s">
        <v>539</v>
      </c>
      <c r="G896" s="3">
        <f>G897</f>
        <v>410.8</v>
      </c>
      <c r="H896" s="3">
        <f t="shared" ref="H896:I896" si="157">H897</f>
        <v>32.799999999999997</v>
      </c>
      <c r="I896" s="3">
        <f t="shared" si="157"/>
        <v>14.1</v>
      </c>
      <c r="J896" s="126">
        <f t="shared" si="149"/>
        <v>42.987804878048784</v>
      </c>
      <c r="K896" s="49">
        <f t="shared" si="142"/>
        <v>-18.699999999999996</v>
      </c>
    </row>
    <row r="897" spans="1:11" ht="47.25" x14ac:dyDescent="0.2">
      <c r="A897" s="4"/>
      <c r="B897" s="4" t="s">
        <v>232</v>
      </c>
      <c r="C897" s="4" t="s">
        <v>251</v>
      </c>
      <c r="D897" s="4" t="s">
        <v>241</v>
      </c>
      <c r="E897" s="5" t="s">
        <v>242</v>
      </c>
      <c r="F897" s="11" t="s">
        <v>539</v>
      </c>
      <c r="G897" s="6">
        <v>410.8</v>
      </c>
      <c r="H897" s="127">
        <v>32.799999999999997</v>
      </c>
      <c r="I897" s="127">
        <v>14.1</v>
      </c>
      <c r="J897" s="126">
        <f t="shared" si="149"/>
        <v>42.987804878048784</v>
      </c>
      <c r="K897" s="49">
        <f t="shared" si="142"/>
        <v>-18.699999999999996</v>
      </c>
    </row>
    <row r="898" spans="1:11" ht="15.75" x14ac:dyDescent="0.25">
      <c r="A898" s="1"/>
      <c r="B898" s="1" t="s">
        <v>253</v>
      </c>
      <c r="C898" s="1"/>
      <c r="D898" s="1"/>
      <c r="E898" s="2" t="s">
        <v>254</v>
      </c>
      <c r="F898" s="11" t="s">
        <v>539</v>
      </c>
      <c r="G898" s="3">
        <f>G899+G917</f>
        <v>241521.69999999998</v>
      </c>
      <c r="H898" s="3">
        <f t="shared" ref="H898:I898" si="158">H899+H917</f>
        <v>187182.3</v>
      </c>
      <c r="I898" s="3">
        <f t="shared" si="158"/>
        <v>8221.6</v>
      </c>
      <c r="J898" s="126">
        <f t="shared" si="149"/>
        <v>4.3922956390641641</v>
      </c>
      <c r="K898" s="49">
        <f t="shared" si="142"/>
        <v>-178960.69999999998</v>
      </c>
    </row>
    <row r="899" spans="1:11" ht="63" x14ac:dyDescent="0.25">
      <c r="A899" s="1"/>
      <c r="B899" s="1" t="s">
        <v>253</v>
      </c>
      <c r="C899" s="1" t="s">
        <v>255</v>
      </c>
      <c r="D899" s="1"/>
      <c r="E899" s="2" t="s">
        <v>256</v>
      </c>
      <c r="F899" s="11" t="s">
        <v>539</v>
      </c>
      <c r="G899" s="3">
        <f>G900+G914</f>
        <v>223607.69999999998</v>
      </c>
      <c r="H899" s="3">
        <f>H900+H914</f>
        <v>187182.3</v>
      </c>
      <c r="I899" s="3">
        <f>I900+I914</f>
        <v>8221.6</v>
      </c>
      <c r="J899" s="126">
        <f t="shared" si="149"/>
        <v>4.3922956390641641</v>
      </c>
      <c r="K899" s="49">
        <f t="shared" si="142"/>
        <v>-178960.69999999998</v>
      </c>
    </row>
    <row r="900" spans="1:11" ht="63" x14ac:dyDescent="0.25">
      <c r="A900" s="1"/>
      <c r="B900" s="1" t="s">
        <v>253</v>
      </c>
      <c r="C900" s="1" t="s">
        <v>257</v>
      </c>
      <c r="D900" s="1"/>
      <c r="E900" s="2" t="s">
        <v>258</v>
      </c>
      <c r="F900" s="11" t="s">
        <v>539</v>
      </c>
      <c r="G900" s="3">
        <f>G901+G903+G905+G907+G909+G912</f>
        <v>207677.3</v>
      </c>
      <c r="H900" s="3">
        <f>H901+H903+H905+H907+H909+H912</f>
        <v>182425.5</v>
      </c>
      <c r="I900" s="3">
        <f>I901+I903+I905+I907+I909+I912</f>
        <v>3464.7999999999997</v>
      </c>
      <c r="J900" s="126">
        <f t="shared" si="149"/>
        <v>1.8992958769470276</v>
      </c>
      <c r="K900" s="49">
        <f t="shared" si="142"/>
        <v>-178960.7</v>
      </c>
    </row>
    <row r="901" spans="1:11" ht="31.5" x14ac:dyDescent="0.25">
      <c r="A901" s="4"/>
      <c r="B901" s="4" t="s">
        <v>253</v>
      </c>
      <c r="C901" s="4" t="s">
        <v>562</v>
      </c>
      <c r="D901" s="4"/>
      <c r="E901" s="150" t="s">
        <v>563</v>
      </c>
      <c r="F901" s="11" t="s">
        <v>539</v>
      </c>
      <c r="G901" s="6">
        <f>G902</f>
        <v>450</v>
      </c>
      <c r="H901" s="6">
        <f t="shared" ref="H901:I901" si="159">H902</f>
        <v>239.2</v>
      </c>
      <c r="I901" s="6">
        <f t="shared" si="159"/>
        <v>239.2</v>
      </c>
      <c r="J901" s="126">
        <f t="shared" si="149"/>
        <v>100</v>
      </c>
      <c r="K901" s="49">
        <f t="shared" si="142"/>
        <v>0</v>
      </c>
    </row>
    <row r="902" spans="1:11" ht="47.25" x14ac:dyDescent="0.2">
      <c r="A902" s="4"/>
      <c r="B902" s="4" t="s">
        <v>253</v>
      </c>
      <c r="C902" s="4" t="s">
        <v>562</v>
      </c>
      <c r="D902" s="4" t="s">
        <v>11</v>
      </c>
      <c r="E902" s="151" t="s">
        <v>12</v>
      </c>
      <c r="F902" s="11" t="s">
        <v>539</v>
      </c>
      <c r="G902" s="6">
        <v>450</v>
      </c>
      <c r="H902" s="127">
        <v>239.2</v>
      </c>
      <c r="I902" s="127">
        <v>239.2</v>
      </c>
      <c r="J902" s="126">
        <f t="shared" si="149"/>
        <v>100</v>
      </c>
      <c r="K902" s="49">
        <f t="shared" si="142"/>
        <v>0</v>
      </c>
    </row>
    <row r="903" spans="1:11" ht="126" x14ac:dyDescent="0.25">
      <c r="A903" s="4"/>
      <c r="B903" s="4" t="s">
        <v>253</v>
      </c>
      <c r="C903" s="4" t="s">
        <v>564</v>
      </c>
      <c r="D903" s="4"/>
      <c r="E903" s="157" t="s">
        <v>630</v>
      </c>
      <c r="F903" s="11" t="s">
        <v>539</v>
      </c>
      <c r="G903" s="24">
        <f>G904</f>
        <v>2611</v>
      </c>
      <c r="H903" s="24">
        <f t="shared" ref="H903:I903" si="160">H904</f>
        <v>2350</v>
      </c>
      <c r="I903" s="24">
        <f t="shared" si="160"/>
        <v>2350</v>
      </c>
      <c r="J903" s="126">
        <f t="shared" ref="J903:J906" si="161">I903/H903*100</f>
        <v>100</v>
      </c>
      <c r="K903" s="49">
        <f t="shared" ref="K903:K906" si="162">I903-H903</f>
        <v>0</v>
      </c>
    </row>
    <row r="904" spans="1:11" ht="15.75" x14ac:dyDescent="0.2">
      <c r="A904" s="4"/>
      <c r="B904" s="4" t="s">
        <v>253</v>
      </c>
      <c r="C904" s="4" t="s">
        <v>564</v>
      </c>
      <c r="D904" s="4" t="s">
        <v>13</v>
      </c>
      <c r="E904" s="5" t="s">
        <v>14</v>
      </c>
      <c r="F904" s="11" t="s">
        <v>539</v>
      </c>
      <c r="G904" s="24">
        <f>2000+611</f>
        <v>2611</v>
      </c>
      <c r="H904" s="127">
        <v>2350</v>
      </c>
      <c r="I904" s="127">
        <v>2350</v>
      </c>
      <c r="J904" s="126">
        <f t="shared" si="161"/>
        <v>100</v>
      </c>
      <c r="K904" s="49">
        <f t="shared" si="162"/>
        <v>0</v>
      </c>
    </row>
    <row r="905" spans="1:11" ht="31.5" x14ac:dyDescent="0.2">
      <c r="A905" s="4"/>
      <c r="B905" s="4" t="s">
        <v>253</v>
      </c>
      <c r="C905" s="4" t="s">
        <v>565</v>
      </c>
      <c r="D905" s="4"/>
      <c r="E905" s="5" t="s">
        <v>566</v>
      </c>
      <c r="F905" s="11" t="s">
        <v>539</v>
      </c>
      <c r="G905" s="24">
        <f>G906</f>
        <v>875.6</v>
      </c>
      <c r="H905" s="24">
        <f t="shared" ref="H905:I905" si="163">H906</f>
        <v>875.6</v>
      </c>
      <c r="I905" s="24">
        <f t="shared" si="163"/>
        <v>875.6</v>
      </c>
      <c r="J905" s="126">
        <f t="shared" si="161"/>
        <v>100</v>
      </c>
      <c r="K905" s="49">
        <f t="shared" si="162"/>
        <v>0</v>
      </c>
    </row>
    <row r="906" spans="1:11" ht="47.25" x14ac:dyDescent="0.2">
      <c r="A906" s="4"/>
      <c r="B906" s="4" t="s">
        <v>253</v>
      </c>
      <c r="C906" s="4" t="s">
        <v>565</v>
      </c>
      <c r="D906" s="4" t="s">
        <v>11</v>
      </c>
      <c r="E906" s="5" t="s">
        <v>12</v>
      </c>
      <c r="F906" s="11" t="s">
        <v>539</v>
      </c>
      <c r="G906" s="24">
        <v>875.6</v>
      </c>
      <c r="H906" s="127">
        <v>875.6</v>
      </c>
      <c r="I906" s="127">
        <v>875.6</v>
      </c>
      <c r="J906" s="126">
        <f t="shared" si="161"/>
        <v>100</v>
      </c>
      <c r="K906" s="49">
        <f t="shared" si="162"/>
        <v>0</v>
      </c>
    </row>
    <row r="907" spans="1:11" ht="63" x14ac:dyDescent="0.2">
      <c r="A907" s="4"/>
      <c r="B907" s="148" t="s">
        <v>253</v>
      </c>
      <c r="C907" s="148" t="s">
        <v>567</v>
      </c>
      <c r="D907" s="148"/>
      <c r="E907" s="149" t="s">
        <v>568</v>
      </c>
      <c r="F907" s="11" t="s">
        <v>539</v>
      </c>
      <c r="G907" s="24">
        <f>G908</f>
        <v>179139.8</v>
      </c>
      <c r="H907" s="24">
        <f t="shared" ref="H907:I907" si="164">H908</f>
        <v>178960.7</v>
      </c>
      <c r="I907" s="24">
        <f t="shared" si="164"/>
        <v>0</v>
      </c>
      <c r="J907" s="126">
        <v>0</v>
      </c>
      <c r="K907" s="49">
        <f t="shared" si="142"/>
        <v>-178960.7</v>
      </c>
    </row>
    <row r="908" spans="1:11" ht="47.25" x14ac:dyDescent="0.2">
      <c r="A908" s="4"/>
      <c r="B908" s="148" t="s">
        <v>253</v>
      </c>
      <c r="C908" s="148" t="s">
        <v>567</v>
      </c>
      <c r="D908" s="148" t="s">
        <v>241</v>
      </c>
      <c r="E908" s="149" t="s">
        <v>242</v>
      </c>
      <c r="F908" s="11" t="s">
        <v>539</v>
      </c>
      <c r="G908" s="24">
        <v>179139.8</v>
      </c>
      <c r="H908" s="127">
        <v>178960.7</v>
      </c>
      <c r="I908" s="127">
        <v>0</v>
      </c>
      <c r="J908" s="126">
        <v>0</v>
      </c>
      <c r="K908" s="49">
        <f t="shared" ref="K908:K977" si="165">I908-H908</f>
        <v>-178960.7</v>
      </c>
    </row>
    <row r="909" spans="1:11" ht="63" x14ac:dyDescent="0.2">
      <c r="A909" s="4"/>
      <c r="B909" s="4" t="s">
        <v>253</v>
      </c>
      <c r="C909" s="4" t="s">
        <v>569</v>
      </c>
      <c r="D909" s="1"/>
      <c r="E909" s="5" t="s">
        <v>570</v>
      </c>
      <c r="F909" s="11" t="s">
        <v>539</v>
      </c>
      <c r="G909" s="24">
        <f>G910+G911</f>
        <v>18558.599999999999</v>
      </c>
      <c r="H909" s="127">
        <v>0</v>
      </c>
      <c r="I909" s="127">
        <v>0</v>
      </c>
      <c r="J909" s="126">
        <v>0</v>
      </c>
      <c r="K909" s="49">
        <f t="shared" si="165"/>
        <v>0</v>
      </c>
    </row>
    <row r="910" spans="1:11" ht="47.25" x14ac:dyDescent="0.2">
      <c r="A910" s="4"/>
      <c r="B910" s="4" t="s">
        <v>253</v>
      </c>
      <c r="C910" s="4" t="s">
        <v>569</v>
      </c>
      <c r="D910" s="4" t="s">
        <v>11</v>
      </c>
      <c r="E910" s="5" t="s">
        <v>12</v>
      </c>
      <c r="F910" s="11" t="s">
        <v>539</v>
      </c>
      <c r="G910" s="24">
        <v>18498.599999999999</v>
      </c>
      <c r="H910" s="127">
        <v>0</v>
      </c>
      <c r="I910" s="127">
        <v>0</v>
      </c>
      <c r="J910" s="126">
        <v>0</v>
      </c>
      <c r="K910" s="49">
        <f t="shared" si="165"/>
        <v>0</v>
      </c>
    </row>
    <row r="911" spans="1:11" ht="15.75" x14ac:dyDescent="0.2">
      <c r="A911" s="4"/>
      <c r="B911" s="4" t="s">
        <v>253</v>
      </c>
      <c r="C911" s="4" t="s">
        <v>569</v>
      </c>
      <c r="D911" s="4" t="s">
        <v>13</v>
      </c>
      <c r="E911" s="5" t="s">
        <v>14</v>
      </c>
      <c r="F911" s="11" t="s">
        <v>539</v>
      </c>
      <c r="G911" s="24">
        <v>60</v>
      </c>
      <c r="H911" s="127">
        <v>0</v>
      </c>
      <c r="I911" s="127">
        <v>0</v>
      </c>
      <c r="J911" s="126">
        <v>0</v>
      </c>
      <c r="K911" s="49">
        <f t="shared" si="165"/>
        <v>0</v>
      </c>
    </row>
    <row r="912" spans="1:11" ht="78.75" x14ac:dyDescent="0.25">
      <c r="A912" s="1"/>
      <c r="B912" s="1" t="s">
        <v>253</v>
      </c>
      <c r="C912" s="1" t="s">
        <v>263</v>
      </c>
      <c r="D912" s="1"/>
      <c r="E912" s="2" t="s">
        <v>264</v>
      </c>
      <c r="F912" s="11" t="s">
        <v>539</v>
      </c>
      <c r="G912" s="3">
        <f>G913</f>
        <v>6042.3</v>
      </c>
      <c r="H912" s="127">
        <v>0</v>
      </c>
      <c r="I912" s="127">
        <v>0</v>
      </c>
      <c r="J912" s="126">
        <v>0</v>
      </c>
      <c r="K912" s="49">
        <f t="shared" si="165"/>
        <v>0</v>
      </c>
    </row>
    <row r="913" spans="1:11" ht="47.25" x14ac:dyDescent="0.2">
      <c r="A913" s="4"/>
      <c r="B913" s="4" t="s">
        <v>253</v>
      </c>
      <c r="C913" s="4" t="s">
        <v>263</v>
      </c>
      <c r="D913" s="4" t="s">
        <v>11</v>
      </c>
      <c r="E913" s="5" t="s">
        <v>12</v>
      </c>
      <c r="F913" s="11" t="s">
        <v>539</v>
      </c>
      <c r="G913" s="6">
        <v>6042.3</v>
      </c>
      <c r="H913" s="127">
        <v>0</v>
      </c>
      <c r="I913" s="127">
        <v>0</v>
      </c>
      <c r="J913" s="126">
        <v>0</v>
      </c>
      <c r="K913" s="49">
        <f t="shared" si="165"/>
        <v>0</v>
      </c>
    </row>
    <row r="914" spans="1:11" ht="94.5" x14ac:dyDescent="0.25">
      <c r="A914" s="1"/>
      <c r="B914" s="1" t="s">
        <v>253</v>
      </c>
      <c r="C914" s="1" t="s">
        <v>265</v>
      </c>
      <c r="D914" s="1"/>
      <c r="E914" s="2" t="s">
        <v>266</v>
      </c>
      <c r="F914" s="11" t="s">
        <v>539</v>
      </c>
      <c r="G914" s="3">
        <f>G915</f>
        <v>15930.4</v>
      </c>
      <c r="H914" s="3">
        <f t="shared" ref="H914:I914" si="166">H915</f>
        <v>4756.8</v>
      </c>
      <c r="I914" s="3">
        <f t="shared" si="166"/>
        <v>4756.8</v>
      </c>
      <c r="J914" s="126">
        <v>0</v>
      </c>
      <c r="K914" s="49">
        <f t="shared" si="165"/>
        <v>0</v>
      </c>
    </row>
    <row r="915" spans="1:11" ht="47.25" x14ac:dyDescent="0.25">
      <c r="A915" s="1"/>
      <c r="B915" s="1" t="s">
        <v>253</v>
      </c>
      <c r="C915" s="1" t="s">
        <v>267</v>
      </c>
      <c r="D915" s="1"/>
      <c r="E915" s="2" t="s">
        <v>268</v>
      </c>
      <c r="F915" s="11" t="s">
        <v>539</v>
      </c>
      <c r="G915" s="3">
        <f>G916</f>
        <v>15930.4</v>
      </c>
      <c r="H915" s="3">
        <f t="shared" ref="H915:I915" si="167">H916</f>
        <v>4756.8</v>
      </c>
      <c r="I915" s="3">
        <f t="shared" si="167"/>
        <v>4756.8</v>
      </c>
      <c r="J915" s="126">
        <f t="shared" ref="J915:J916" si="168">I915/H915*100</f>
        <v>100</v>
      </c>
      <c r="K915" s="49">
        <f t="shared" ref="K915:K916" si="169">I915-H915</f>
        <v>0</v>
      </c>
    </row>
    <row r="916" spans="1:11" ht="47.25" x14ac:dyDescent="0.2">
      <c r="A916" s="4"/>
      <c r="B916" s="4" t="s">
        <v>253</v>
      </c>
      <c r="C916" s="4" t="s">
        <v>267</v>
      </c>
      <c r="D916" s="4" t="s">
        <v>11</v>
      </c>
      <c r="E916" s="5" t="s">
        <v>12</v>
      </c>
      <c r="F916" s="11" t="s">
        <v>539</v>
      </c>
      <c r="G916" s="6">
        <v>15930.4</v>
      </c>
      <c r="H916" s="127">
        <v>4756.8</v>
      </c>
      <c r="I916" s="127">
        <v>4756.8</v>
      </c>
      <c r="J916" s="126">
        <f t="shared" si="168"/>
        <v>100</v>
      </c>
      <c r="K916" s="49">
        <f t="shared" si="169"/>
        <v>0</v>
      </c>
    </row>
    <row r="917" spans="1:11" ht="15.75" x14ac:dyDescent="0.2">
      <c r="A917" s="4"/>
      <c r="B917" s="25" t="s">
        <v>253</v>
      </c>
      <c r="C917" s="179" t="s">
        <v>544</v>
      </c>
      <c r="D917" s="31"/>
      <c r="E917" s="180" t="s">
        <v>545</v>
      </c>
      <c r="F917" s="11" t="s">
        <v>539</v>
      </c>
      <c r="G917" s="178">
        <f>G918</f>
        <v>17914</v>
      </c>
      <c r="H917" s="178">
        <f t="shared" ref="H917:I919" si="170">H918</f>
        <v>0</v>
      </c>
      <c r="I917" s="178">
        <f t="shared" si="170"/>
        <v>0</v>
      </c>
      <c r="J917" s="126">
        <v>0</v>
      </c>
      <c r="K917" s="49">
        <f t="shared" ref="K917:K920" si="171">I917-H917</f>
        <v>0</v>
      </c>
    </row>
    <row r="918" spans="1:11" ht="47.25" x14ac:dyDescent="0.25">
      <c r="A918" s="4"/>
      <c r="B918" s="25" t="s">
        <v>253</v>
      </c>
      <c r="C918" s="181" t="s">
        <v>119</v>
      </c>
      <c r="D918" s="182"/>
      <c r="E918" s="183" t="s">
        <v>120</v>
      </c>
      <c r="F918" s="11" t="s">
        <v>539</v>
      </c>
      <c r="G918" s="178">
        <f>G919</f>
        <v>17914</v>
      </c>
      <c r="H918" s="178">
        <f t="shared" si="170"/>
        <v>0</v>
      </c>
      <c r="I918" s="178">
        <f t="shared" si="170"/>
        <v>0</v>
      </c>
      <c r="J918" s="126">
        <v>0</v>
      </c>
      <c r="K918" s="49">
        <f t="shared" si="171"/>
        <v>0</v>
      </c>
    </row>
    <row r="919" spans="1:11" ht="47.25" x14ac:dyDescent="0.2">
      <c r="A919" s="4"/>
      <c r="B919" s="25" t="s">
        <v>253</v>
      </c>
      <c r="C919" s="181" t="s">
        <v>626</v>
      </c>
      <c r="D919" s="184"/>
      <c r="E919" s="185" t="s">
        <v>627</v>
      </c>
      <c r="F919" s="11" t="s">
        <v>539</v>
      </c>
      <c r="G919" s="178">
        <f>G920</f>
        <v>17914</v>
      </c>
      <c r="H919" s="178">
        <f t="shared" si="170"/>
        <v>0</v>
      </c>
      <c r="I919" s="178">
        <f t="shared" si="170"/>
        <v>0</v>
      </c>
      <c r="J919" s="126">
        <v>0</v>
      </c>
      <c r="K919" s="49">
        <f t="shared" si="171"/>
        <v>0</v>
      </c>
    </row>
    <row r="920" spans="1:11" ht="15.75" x14ac:dyDescent="0.2">
      <c r="A920" s="4"/>
      <c r="B920" s="25" t="s">
        <v>253</v>
      </c>
      <c r="C920" s="181" t="s">
        <v>626</v>
      </c>
      <c r="D920" s="181" t="s">
        <v>13</v>
      </c>
      <c r="E920" s="186" t="s">
        <v>14</v>
      </c>
      <c r="F920" s="11" t="s">
        <v>539</v>
      </c>
      <c r="G920" s="178">
        <v>17914</v>
      </c>
      <c r="H920" s="127">
        <v>0</v>
      </c>
      <c r="I920" s="127">
        <v>0</v>
      </c>
      <c r="J920" s="126">
        <v>0</v>
      </c>
      <c r="K920" s="49">
        <f t="shared" si="171"/>
        <v>0</v>
      </c>
    </row>
    <row r="921" spans="1:11" ht="15.75" x14ac:dyDescent="0.25">
      <c r="A921" s="1"/>
      <c r="B921" s="1" t="s">
        <v>269</v>
      </c>
      <c r="C921" s="1"/>
      <c r="D921" s="1"/>
      <c r="E921" s="2" t="s">
        <v>270</v>
      </c>
      <c r="F921" s="11" t="s">
        <v>539</v>
      </c>
      <c r="G921" s="3">
        <f>G922+G942+G947+G956+G966</f>
        <v>38859.599999999999</v>
      </c>
      <c r="H921" s="3">
        <f t="shared" ref="H921:I921" si="172">H922+H942+H947+H956+H966</f>
        <v>7073.8</v>
      </c>
      <c r="I921" s="3">
        <f t="shared" si="172"/>
        <v>7073.8</v>
      </c>
      <c r="J921" s="126">
        <f t="shared" si="149"/>
        <v>100</v>
      </c>
      <c r="K921" s="49">
        <f t="shared" si="165"/>
        <v>0</v>
      </c>
    </row>
    <row r="922" spans="1:11" ht="63" x14ac:dyDescent="0.25">
      <c r="A922" s="1"/>
      <c r="B922" s="1" t="s">
        <v>269</v>
      </c>
      <c r="C922" s="1" t="s">
        <v>271</v>
      </c>
      <c r="D922" s="1"/>
      <c r="E922" s="2" t="s">
        <v>272</v>
      </c>
      <c r="F922" s="11" t="s">
        <v>539</v>
      </c>
      <c r="G922" s="3">
        <f>G923+G936+G939</f>
        <v>31178.9</v>
      </c>
      <c r="H922" s="3">
        <f>H923+H936+H939</f>
        <v>6118.5</v>
      </c>
      <c r="I922" s="3">
        <f t="shared" ref="I922" si="173">I923+I936+I939</f>
        <v>6118.5</v>
      </c>
      <c r="J922" s="126">
        <f t="shared" si="149"/>
        <v>100</v>
      </c>
      <c r="K922" s="49">
        <f t="shared" si="165"/>
        <v>0</v>
      </c>
    </row>
    <row r="923" spans="1:11" ht="47.25" x14ac:dyDescent="0.25">
      <c r="A923" s="1"/>
      <c r="B923" s="1" t="s">
        <v>269</v>
      </c>
      <c r="C923" s="1" t="s">
        <v>273</v>
      </c>
      <c r="D923" s="1"/>
      <c r="E923" s="2" t="s">
        <v>274</v>
      </c>
      <c r="F923" s="11" t="s">
        <v>539</v>
      </c>
      <c r="G923" s="3">
        <f>G924+G926+G928+G932+G934+G930</f>
        <v>16014.400000000001</v>
      </c>
      <c r="H923" s="3">
        <f t="shared" ref="H923:I923" si="174">H924+H926+H928+H932+H934+H930</f>
        <v>6118.5</v>
      </c>
      <c r="I923" s="3">
        <f t="shared" si="174"/>
        <v>6118.5</v>
      </c>
      <c r="J923" s="126">
        <f t="shared" ref="J923:J988" si="175">I923/H923*100</f>
        <v>100</v>
      </c>
      <c r="K923" s="49">
        <f t="shared" si="165"/>
        <v>0</v>
      </c>
    </row>
    <row r="924" spans="1:11" ht="63" x14ac:dyDescent="0.25">
      <c r="A924" s="1"/>
      <c r="B924" s="1" t="s">
        <v>269</v>
      </c>
      <c r="C924" s="1" t="s">
        <v>275</v>
      </c>
      <c r="D924" s="1"/>
      <c r="E924" s="2" t="s">
        <v>276</v>
      </c>
      <c r="F924" s="11" t="s">
        <v>539</v>
      </c>
      <c r="G924" s="3">
        <f>G925</f>
        <v>2270</v>
      </c>
      <c r="H924" s="3">
        <f t="shared" ref="H924:I924" si="176">H925</f>
        <v>1205.5999999999999</v>
      </c>
      <c r="I924" s="3">
        <f t="shared" si="176"/>
        <v>1205.5999999999999</v>
      </c>
      <c r="J924" s="126">
        <f t="shared" si="175"/>
        <v>100</v>
      </c>
      <c r="K924" s="49">
        <f t="shared" si="165"/>
        <v>0</v>
      </c>
    </row>
    <row r="925" spans="1:11" ht="47.25" x14ac:dyDescent="0.2">
      <c r="A925" s="4"/>
      <c r="B925" s="4" t="s">
        <v>269</v>
      </c>
      <c r="C925" s="4" t="s">
        <v>275</v>
      </c>
      <c r="D925" s="4" t="s">
        <v>11</v>
      </c>
      <c r="E925" s="5" t="s">
        <v>12</v>
      </c>
      <c r="F925" s="11" t="s">
        <v>539</v>
      </c>
      <c r="G925" s="6">
        <v>2270</v>
      </c>
      <c r="H925" s="127">
        <v>1205.5999999999999</v>
      </c>
      <c r="I925" s="127">
        <v>1205.5999999999999</v>
      </c>
      <c r="J925" s="126">
        <f t="shared" si="175"/>
        <v>100</v>
      </c>
      <c r="K925" s="49">
        <f t="shared" si="165"/>
        <v>0</v>
      </c>
    </row>
    <row r="926" spans="1:11" ht="78.75" x14ac:dyDescent="0.25">
      <c r="A926" s="1"/>
      <c r="B926" s="1" t="s">
        <v>269</v>
      </c>
      <c r="C926" s="1" t="s">
        <v>277</v>
      </c>
      <c r="D926" s="1"/>
      <c r="E926" s="136" t="s">
        <v>571</v>
      </c>
      <c r="F926" s="11" t="s">
        <v>539</v>
      </c>
      <c r="G926" s="3">
        <v>1889.6</v>
      </c>
      <c r="H926" s="127">
        <v>0</v>
      </c>
      <c r="I926" s="127">
        <v>0</v>
      </c>
      <c r="J926" s="126">
        <v>0</v>
      </c>
      <c r="K926" s="49">
        <f t="shared" si="165"/>
        <v>0</v>
      </c>
    </row>
    <row r="927" spans="1:11" ht="15.75" x14ac:dyDescent="0.2">
      <c r="A927" s="4"/>
      <c r="B927" s="4" t="s">
        <v>269</v>
      </c>
      <c r="C927" s="4" t="s">
        <v>277</v>
      </c>
      <c r="D927" s="4" t="s">
        <v>13</v>
      </c>
      <c r="E927" s="5" t="s">
        <v>14</v>
      </c>
      <c r="F927" s="11" t="s">
        <v>539</v>
      </c>
      <c r="G927" s="6">
        <v>1889.6</v>
      </c>
      <c r="H927" s="127">
        <v>0</v>
      </c>
      <c r="I927" s="127">
        <v>0</v>
      </c>
      <c r="J927" s="126">
        <v>0</v>
      </c>
      <c r="K927" s="49">
        <f t="shared" si="165"/>
        <v>0</v>
      </c>
    </row>
    <row r="928" spans="1:11" ht="47.25" x14ac:dyDescent="0.25">
      <c r="A928" s="1"/>
      <c r="B928" s="1" t="s">
        <v>269</v>
      </c>
      <c r="C928" s="1" t="s">
        <v>278</v>
      </c>
      <c r="D928" s="1"/>
      <c r="E928" s="2" t="s">
        <v>279</v>
      </c>
      <c r="F928" s="11" t="s">
        <v>539</v>
      </c>
      <c r="G928" s="3">
        <v>481.6</v>
      </c>
      <c r="H928" s="127">
        <v>0</v>
      </c>
      <c r="I928" s="127">
        <v>0</v>
      </c>
      <c r="J928" s="126">
        <v>0</v>
      </c>
      <c r="K928" s="49">
        <f t="shared" si="165"/>
        <v>0</v>
      </c>
    </row>
    <row r="929" spans="1:11" ht="47.25" x14ac:dyDescent="0.2">
      <c r="A929" s="4"/>
      <c r="B929" s="4" t="s">
        <v>269</v>
      </c>
      <c r="C929" s="4" t="s">
        <v>278</v>
      </c>
      <c r="D929" s="4" t="s">
        <v>11</v>
      </c>
      <c r="E929" s="5" t="s">
        <v>12</v>
      </c>
      <c r="F929" s="11" t="s">
        <v>539</v>
      </c>
      <c r="G929" s="6">
        <v>481.6</v>
      </c>
      <c r="H929" s="127">
        <v>0</v>
      </c>
      <c r="I929" s="127">
        <v>0</v>
      </c>
      <c r="J929" s="126">
        <v>0</v>
      </c>
      <c r="K929" s="49">
        <f t="shared" si="165"/>
        <v>0</v>
      </c>
    </row>
    <row r="930" spans="1:11" ht="94.5" x14ac:dyDescent="0.25">
      <c r="A930" s="4"/>
      <c r="B930" s="25" t="s">
        <v>269</v>
      </c>
      <c r="C930" s="25" t="s">
        <v>628</v>
      </c>
      <c r="D930" s="25"/>
      <c r="E930" s="26" t="s">
        <v>629</v>
      </c>
      <c r="F930" s="11" t="s">
        <v>539</v>
      </c>
      <c r="G930" s="6">
        <f>G931</f>
        <v>247</v>
      </c>
      <c r="H930" s="6">
        <f t="shared" ref="H930:I930" si="177">H931</f>
        <v>247</v>
      </c>
      <c r="I930" s="6">
        <f t="shared" si="177"/>
        <v>247</v>
      </c>
      <c r="J930" s="126">
        <f t="shared" ref="J930" si="178">I930/H930*100</f>
        <v>100</v>
      </c>
      <c r="K930" s="49">
        <f t="shared" ref="K930" si="179">I930-H930</f>
        <v>0</v>
      </c>
    </row>
    <row r="931" spans="1:11" ht="47.25" x14ac:dyDescent="0.2">
      <c r="A931" s="4"/>
      <c r="B931" s="25" t="s">
        <v>269</v>
      </c>
      <c r="C931" s="25" t="s">
        <v>628</v>
      </c>
      <c r="D931" s="25" t="s">
        <v>11</v>
      </c>
      <c r="E931" s="27" t="s">
        <v>12</v>
      </c>
      <c r="F931" s="11" t="s">
        <v>539</v>
      </c>
      <c r="G931" s="6">
        <v>247</v>
      </c>
      <c r="H931" s="6">
        <v>247</v>
      </c>
      <c r="I931" s="6">
        <v>247</v>
      </c>
      <c r="J931" s="126">
        <f t="shared" ref="J931" si="180">I931/H931*100</f>
        <v>100</v>
      </c>
      <c r="K931" s="49">
        <f t="shared" ref="K931" si="181">I931-H931</f>
        <v>0</v>
      </c>
    </row>
    <row r="932" spans="1:11" ht="47.25" x14ac:dyDescent="0.25">
      <c r="A932" s="1"/>
      <c r="B932" s="1" t="s">
        <v>269</v>
      </c>
      <c r="C932" s="1" t="s">
        <v>280</v>
      </c>
      <c r="D932" s="1"/>
      <c r="E932" s="2" t="s">
        <v>281</v>
      </c>
      <c r="F932" s="11" t="s">
        <v>539</v>
      </c>
      <c r="G932" s="3">
        <f>G933</f>
        <v>7673</v>
      </c>
      <c r="H932" s="3">
        <f t="shared" ref="H932:I932" si="182">H933</f>
        <v>4665.8999999999996</v>
      </c>
      <c r="I932" s="3">
        <f t="shared" si="182"/>
        <v>4665.8999999999996</v>
      </c>
      <c r="J932" s="126">
        <f t="shared" si="175"/>
        <v>100</v>
      </c>
      <c r="K932" s="49">
        <f t="shared" si="165"/>
        <v>0</v>
      </c>
    </row>
    <row r="933" spans="1:11" ht="47.25" x14ac:dyDescent="0.2">
      <c r="A933" s="4"/>
      <c r="B933" s="4" t="s">
        <v>269</v>
      </c>
      <c r="C933" s="4" t="s">
        <v>280</v>
      </c>
      <c r="D933" s="4" t="s">
        <v>11</v>
      </c>
      <c r="E933" s="5" t="s">
        <v>12</v>
      </c>
      <c r="F933" s="11" t="s">
        <v>539</v>
      </c>
      <c r="G933" s="6">
        <v>7673</v>
      </c>
      <c r="H933" s="127">
        <v>4665.8999999999996</v>
      </c>
      <c r="I933" s="127">
        <v>4665.8999999999996</v>
      </c>
      <c r="J933" s="126">
        <f t="shared" si="175"/>
        <v>100</v>
      </c>
      <c r="K933" s="49">
        <f t="shared" si="165"/>
        <v>0</v>
      </c>
    </row>
    <row r="934" spans="1:11" ht="78.75" x14ac:dyDescent="0.25">
      <c r="A934" s="1"/>
      <c r="B934" s="1" t="s">
        <v>269</v>
      </c>
      <c r="C934" s="1" t="s">
        <v>282</v>
      </c>
      <c r="D934" s="1"/>
      <c r="E934" s="2" t="s">
        <v>283</v>
      </c>
      <c r="F934" s="11" t="s">
        <v>539</v>
      </c>
      <c r="G934" s="3">
        <f>G935</f>
        <v>3453.2</v>
      </c>
      <c r="H934" s="127">
        <v>0</v>
      </c>
      <c r="I934" s="127">
        <v>0</v>
      </c>
      <c r="J934" s="126">
        <v>0</v>
      </c>
      <c r="K934" s="49">
        <f t="shared" si="165"/>
        <v>0</v>
      </c>
    </row>
    <row r="935" spans="1:11" ht="47.25" x14ac:dyDescent="0.2">
      <c r="A935" s="4"/>
      <c r="B935" s="4" t="s">
        <v>269</v>
      </c>
      <c r="C935" s="4" t="s">
        <v>282</v>
      </c>
      <c r="D935" s="4" t="s">
        <v>11</v>
      </c>
      <c r="E935" s="5" t="s">
        <v>12</v>
      </c>
      <c r="F935" s="11" t="s">
        <v>539</v>
      </c>
      <c r="G935" s="6">
        <v>3453.2</v>
      </c>
      <c r="H935" s="127">
        <v>0</v>
      </c>
      <c r="I935" s="127">
        <v>0</v>
      </c>
      <c r="J935" s="126">
        <v>0</v>
      </c>
      <c r="K935" s="49">
        <f t="shared" si="165"/>
        <v>0</v>
      </c>
    </row>
    <row r="936" spans="1:11" ht="66" customHeight="1" x14ac:dyDescent="0.25">
      <c r="A936" s="1"/>
      <c r="B936" s="1" t="s">
        <v>269</v>
      </c>
      <c r="C936" s="1" t="s">
        <v>284</v>
      </c>
      <c r="D936" s="1"/>
      <c r="E936" s="2" t="s">
        <v>285</v>
      </c>
      <c r="F936" s="11" t="s">
        <v>539</v>
      </c>
      <c r="G936" s="3">
        <f>G937</f>
        <v>3905.2</v>
      </c>
      <c r="H936" s="3">
        <f t="shared" ref="H936:I936" si="183">H937</f>
        <v>0</v>
      </c>
      <c r="I936" s="3">
        <f t="shared" si="183"/>
        <v>0</v>
      </c>
      <c r="J936" s="126">
        <v>0</v>
      </c>
      <c r="K936" s="49">
        <f t="shared" si="165"/>
        <v>0</v>
      </c>
    </row>
    <row r="937" spans="1:11" ht="78.75" x14ac:dyDescent="0.25">
      <c r="A937" s="1"/>
      <c r="B937" s="1" t="s">
        <v>269</v>
      </c>
      <c r="C937" s="1" t="s">
        <v>288</v>
      </c>
      <c r="D937" s="1"/>
      <c r="E937" s="2" t="s">
        <v>289</v>
      </c>
      <c r="F937" s="11" t="s">
        <v>539</v>
      </c>
      <c r="G937" s="3">
        <f>G938</f>
        <v>3905.2</v>
      </c>
      <c r="H937" s="3">
        <f t="shared" ref="H937:I937" si="184">H938</f>
        <v>0</v>
      </c>
      <c r="I937" s="3">
        <f t="shared" si="184"/>
        <v>0</v>
      </c>
      <c r="J937" s="126">
        <v>0</v>
      </c>
      <c r="K937" s="49">
        <f t="shared" si="165"/>
        <v>0</v>
      </c>
    </row>
    <row r="938" spans="1:11" ht="47.25" x14ac:dyDescent="0.2">
      <c r="A938" s="4"/>
      <c r="B938" s="4" t="s">
        <v>269</v>
      </c>
      <c r="C938" s="4" t="s">
        <v>288</v>
      </c>
      <c r="D938" s="4" t="s">
        <v>11</v>
      </c>
      <c r="E938" s="5" t="s">
        <v>12</v>
      </c>
      <c r="F938" s="11" t="s">
        <v>539</v>
      </c>
      <c r="G938" s="6">
        <v>3905.2</v>
      </c>
      <c r="H938" s="127">
        <v>0</v>
      </c>
      <c r="I938" s="127">
        <v>0</v>
      </c>
      <c r="J938" s="126">
        <v>0</v>
      </c>
      <c r="K938" s="49">
        <f t="shared" si="165"/>
        <v>0</v>
      </c>
    </row>
    <row r="939" spans="1:11" ht="63" x14ac:dyDescent="0.25">
      <c r="A939" s="1"/>
      <c r="B939" s="1" t="s">
        <v>269</v>
      </c>
      <c r="C939" s="1" t="s">
        <v>290</v>
      </c>
      <c r="D939" s="1"/>
      <c r="E939" s="2" t="s">
        <v>291</v>
      </c>
      <c r="F939" s="11" t="s">
        <v>539</v>
      </c>
      <c r="G939" s="3">
        <f>G940</f>
        <v>11259.3</v>
      </c>
      <c r="H939" s="127">
        <v>0</v>
      </c>
      <c r="I939" s="127">
        <v>0</v>
      </c>
      <c r="J939" s="126">
        <v>0</v>
      </c>
      <c r="K939" s="49">
        <f t="shared" si="165"/>
        <v>0</v>
      </c>
    </row>
    <row r="940" spans="1:11" ht="47.25" x14ac:dyDescent="0.25">
      <c r="A940" s="1"/>
      <c r="B940" s="1" t="s">
        <v>269</v>
      </c>
      <c r="C940" s="1" t="s">
        <v>292</v>
      </c>
      <c r="D940" s="1"/>
      <c r="E940" s="2" t="s">
        <v>293</v>
      </c>
      <c r="F940" s="11" t="s">
        <v>539</v>
      </c>
      <c r="G940" s="3">
        <f>G941</f>
        <v>11259.3</v>
      </c>
      <c r="H940" s="127">
        <v>0</v>
      </c>
      <c r="I940" s="127">
        <v>0</v>
      </c>
      <c r="J940" s="126">
        <v>0</v>
      </c>
      <c r="K940" s="49">
        <f t="shared" si="165"/>
        <v>0</v>
      </c>
    </row>
    <row r="941" spans="1:11" ht="47.25" x14ac:dyDescent="0.2">
      <c r="A941" s="4"/>
      <c r="B941" s="4" t="s">
        <v>269</v>
      </c>
      <c r="C941" s="4" t="s">
        <v>292</v>
      </c>
      <c r="D941" s="4" t="s">
        <v>11</v>
      </c>
      <c r="E941" s="5" t="s">
        <v>12</v>
      </c>
      <c r="F941" s="11" t="s">
        <v>539</v>
      </c>
      <c r="G941" s="6">
        <v>11259.3</v>
      </c>
      <c r="H941" s="127">
        <v>0</v>
      </c>
      <c r="I941" s="127">
        <v>0</v>
      </c>
      <c r="J941" s="126">
        <v>0</v>
      </c>
      <c r="K941" s="49">
        <f t="shared" si="165"/>
        <v>0</v>
      </c>
    </row>
    <row r="942" spans="1:11" ht="63" x14ac:dyDescent="0.25">
      <c r="A942" s="1"/>
      <c r="B942" s="1" t="s">
        <v>269</v>
      </c>
      <c r="C942" s="1" t="s">
        <v>213</v>
      </c>
      <c r="D942" s="1"/>
      <c r="E942" s="2" t="s">
        <v>214</v>
      </c>
      <c r="F942" s="11" t="s">
        <v>539</v>
      </c>
      <c r="G942" s="3">
        <f>G943</f>
        <v>874.6</v>
      </c>
      <c r="H942" s="3">
        <f t="shared" ref="H942:I945" si="185">H943</f>
        <v>574.6</v>
      </c>
      <c r="I942" s="3">
        <f t="shared" si="185"/>
        <v>574.6</v>
      </c>
      <c r="J942" s="126">
        <f t="shared" ref="J942:J946" si="186">I942/H942*100</f>
        <v>100</v>
      </c>
      <c r="K942" s="49">
        <f t="shared" ref="K942:K946" si="187">I942-H942</f>
        <v>0</v>
      </c>
    </row>
    <row r="943" spans="1:11" ht="94.5" x14ac:dyDescent="0.25">
      <c r="A943" s="1"/>
      <c r="B943" s="1" t="s">
        <v>269</v>
      </c>
      <c r="C943" s="1" t="s">
        <v>294</v>
      </c>
      <c r="D943" s="1"/>
      <c r="E943" s="2" t="s">
        <v>295</v>
      </c>
      <c r="F943" s="11" t="s">
        <v>539</v>
      </c>
      <c r="G943" s="3">
        <f>G944</f>
        <v>874.6</v>
      </c>
      <c r="H943" s="3">
        <f t="shared" si="185"/>
        <v>574.6</v>
      </c>
      <c r="I943" s="3">
        <f t="shared" si="185"/>
        <v>574.6</v>
      </c>
      <c r="J943" s="126">
        <f t="shared" si="186"/>
        <v>100</v>
      </c>
      <c r="K943" s="49">
        <f t="shared" si="187"/>
        <v>0</v>
      </c>
    </row>
    <row r="944" spans="1:11" ht="78.75" x14ac:dyDescent="0.25">
      <c r="A944" s="1"/>
      <c r="B944" s="1" t="s">
        <v>269</v>
      </c>
      <c r="C944" s="1" t="s">
        <v>296</v>
      </c>
      <c r="D944" s="1"/>
      <c r="E944" s="2" t="s">
        <v>297</v>
      </c>
      <c r="F944" s="11" t="s">
        <v>539</v>
      </c>
      <c r="G944" s="3">
        <f>G945</f>
        <v>874.6</v>
      </c>
      <c r="H944" s="3">
        <f t="shared" si="185"/>
        <v>574.6</v>
      </c>
      <c r="I944" s="3">
        <f t="shared" si="185"/>
        <v>574.6</v>
      </c>
      <c r="J944" s="126">
        <f t="shared" si="186"/>
        <v>100</v>
      </c>
      <c r="K944" s="49">
        <f t="shared" si="187"/>
        <v>0</v>
      </c>
    </row>
    <row r="945" spans="1:11" ht="47.25" x14ac:dyDescent="0.25">
      <c r="A945" s="1"/>
      <c r="B945" s="1" t="s">
        <v>269</v>
      </c>
      <c r="C945" s="1" t="s">
        <v>298</v>
      </c>
      <c r="D945" s="1"/>
      <c r="E945" s="2" t="s">
        <v>299</v>
      </c>
      <c r="F945" s="11" t="s">
        <v>539</v>
      </c>
      <c r="G945" s="3">
        <f>G946</f>
        <v>874.6</v>
      </c>
      <c r="H945" s="3">
        <f t="shared" si="185"/>
        <v>574.6</v>
      </c>
      <c r="I945" s="3">
        <f t="shared" si="185"/>
        <v>574.6</v>
      </c>
      <c r="J945" s="126">
        <f t="shared" si="186"/>
        <v>100</v>
      </c>
      <c r="K945" s="49">
        <f t="shared" si="187"/>
        <v>0</v>
      </c>
    </row>
    <row r="946" spans="1:11" ht="47.25" x14ac:dyDescent="0.2">
      <c r="A946" s="4"/>
      <c r="B946" s="4" t="s">
        <v>269</v>
      </c>
      <c r="C946" s="4" t="s">
        <v>298</v>
      </c>
      <c r="D946" s="4" t="s">
        <v>11</v>
      </c>
      <c r="E946" s="5" t="s">
        <v>12</v>
      </c>
      <c r="F946" s="11" t="s">
        <v>539</v>
      </c>
      <c r="G946" s="6">
        <v>874.6</v>
      </c>
      <c r="H946" s="127">
        <v>574.6</v>
      </c>
      <c r="I946" s="127">
        <v>574.6</v>
      </c>
      <c r="J946" s="126">
        <f t="shared" si="186"/>
        <v>100</v>
      </c>
      <c r="K946" s="49">
        <f t="shared" si="187"/>
        <v>0</v>
      </c>
    </row>
    <row r="947" spans="1:11" ht="63" x14ac:dyDescent="0.25">
      <c r="A947" s="1"/>
      <c r="B947" s="1" t="s">
        <v>269</v>
      </c>
      <c r="C947" s="1" t="s">
        <v>166</v>
      </c>
      <c r="D947" s="1"/>
      <c r="E947" s="2" t="s">
        <v>167</v>
      </c>
      <c r="F947" s="11" t="s">
        <v>539</v>
      </c>
      <c r="G947" s="3">
        <f>G948</f>
        <v>1285.8</v>
      </c>
      <c r="H947" s="3">
        <f t="shared" ref="H947:I948" si="188">H948</f>
        <v>353</v>
      </c>
      <c r="I947" s="3">
        <f t="shared" si="188"/>
        <v>353</v>
      </c>
      <c r="J947" s="126">
        <f t="shared" si="175"/>
        <v>100</v>
      </c>
      <c r="K947" s="49">
        <f t="shared" si="165"/>
        <v>0</v>
      </c>
    </row>
    <row r="948" spans="1:11" ht="157.5" x14ac:dyDescent="0.25">
      <c r="A948" s="1"/>
      <c r="B948" s="1" t="s">
        <v>269</v>
      </c>
      <c r="C948" s="1" t="s">
        <v>300</v>
      </c>
      <c r="D948" s="1"/>
      <c r="E948" s="8" t="s">
        <v>301</v>
      </c>
      <c r="F948" s="11" t="s">
        <v>539</v>
      </c>
      <c r="G948" s="3">
        <f>G949</f>
        <v>1285.8</v>
      </c>
      <c r="H948" s="3">
        <f t="shared" si="188"/>
        <v>353</v>
      </c>
      <c r="I948" s="3">
        <f t="shared" si="188"/>
        <v>353</v>
      </c>
      <c r="J948" s="126">
        <f t="shared" si="175"/>
        <v>100</v>
      </c>
      <c r="K948" s="49">
        <f t="shared" si="165"/>
        <v>0</v>
      </c>
    </row>
    <row r="949" spans="1:11" ht="126" x14ac:dyDescent="0.25">
      <c r="A949" s="1"/>
      <c r="B949" s="1" t="s">
        <v>269</v>
      </c>
      <c r="C949" s="1" t="s">
        <v>302</v>
      </c>
      <c r="D949" s="1"/>
      <c r="E949" s="2" t="s">
        <v>303</v>
      </c>
      <c r="F949" s="11" t="s">
        <v>539</v>
      </c>
      <c r="G949" s="3">
        <f>G950+G952+G954</f>
        <v>1285.8</v>
      </c>
      <c r="H949" s="3">
        <f t="shared" ref="H949:I949" si="189">H950+H952+H954</f>
        <v>353</v>
      </c>
      <c r="I949" s="3">
        <f t="shared" si="189"/>
        <v>353</v>
      </c>
      <c r="J949" s="126">
        <f t="shared" si="175"/>
        <v>100</v>
      </c>
      <c r="K949" s="49">
        <f t="shared" si="165"/>
        <v>0</v>
      </c>
    </row>
    <row r="950" spans="1:11" ht="63" x14ac:dyDescent="0.25">
      <c r="A950" s="1"/>
      <c r="B950" s="1" t="s">
        <v>269</v>
      </c>
      <c r="C950" s="1" t="s">
        <v>304</v>
      </c>
      <c r="D950" s="1"/>
      <c r="E950" s="2" t="s">
        <v>305</v>
      </c>
      <c r="F950" s="11" t="s">
        <v>539</v>
      </c>
      <c r="G950" s="3">
        <f>G951</f>
        <v>487.2</v>
      </c>
      <c r="H950" s="3">
        <f t="shared" ref="H950:I950" si="190">H951</f>
        <v>154.4</v>
      </c>
      <c r="I950" s="3">
        <f t="shared" si="190"/>
        <v>154.4</v>
      </c>
      <c r="J950" s="126">
        <f t="shared" si="175"/>
        <v>100</v>
      </c>
      <c r="K950" s="49">
        <f t="shared" si="165"/>
        <v>0</v>
      </c>
    </row>
    <row r="951" spans="1:11" ht="47.25" x14ac:dyDescent="0.2">
      <c r="A951" s="4"/>
      <c r="B951" s="4" t="s">
        <v>269</v>
      </c>
      <c r="C951" s="4" t="s">
        <v>304</v>
      </c>
      <c r="D951" s="4" t="s">
        <v>11</v>
      </c>
      <c r="E951" s="5" t="s">
        <v>12</v>
      </c>
      <c r="F951" s="11" t="s">
        <v>539</v>
      </c>
      <c r="G951" s="6">
        <v>487.2</v>
      </c>
      <c r="H951" s="127">
        <v>154.4</v>
      </c>
      <c r="I951" s="127">
        <v>154.4</v>
      </c>
      <c r="J951" s="126">
        <f t="shared" si="175"/>
        <v>100</v>
      </c>
      <c r="K951" s="49">
        <f t="shared" si="165"/>
        <v>0</v>
      </c>
    </row>
    <row r="952" spans="1:11" ht="78.75" x14ac:dyDescent="0.25">
      <c r="A952" s="1"/>
      <c r="B952" s="1" t="s">
        <v>269</v>
      </c>
      <c r="C952" s="1" t="s">
        <v>306</v>
      </c>
      <c r="D952" s="1"/>
      <c r="E952" s="2" t="s">
        <v>307</v>
      </c>
      <c r="F952" s="11" t="s">
        <v>539</v>
      </c>
      <c r="G952" s="3">
        <v>600</v>
      </c>
      <c r="H952" s="127">
        <v>0</v>
      </c>
      <c r="I952" s="127">
        <v>0</v>
      </c>
      <c r="J952" s="126">
        <v>0</v>
      </c>
      <c r="K952" s="49">
        <f t="shared" si="165"/>
        <v>0</v>
      </c>
    </row>
    <row r="953" spans="1:11" ht="47.25" x14ac:dyDescent="0.2">
      <c r="A953" s="4"/>
      <c r="B953" s="4" t="s">
        <v>269</v>
      </c>
      <c r="C953" s="4" t="s">
        <v>306</v>
      </c>
      <c r="D953" s="4" t="s">
        <v>11</v>
      </c>
      <c r="E953" s="5" t="s">
        <v>12</v>
      </c>
      <c r="F953" s="11" t="s">
        <v>539</v>
      </c>
      <c r="G953" s="6">
        <v>600</v>
      </c>
      <c r="H953" s="127">
        <v>0</v>
      </c>
      <c r="I953" s="127">
        <v>0</v>
      </c>
      <c r="J953" s="126">
        <v>0</v>
      </c>
      <c r="K953" s="49">
        <f t="shared" si="165"/>
        <v>0</v>
      </c>
    </row>
    <row r="954" spans="1:11" ht="94.5" x14ac:dyDescent="0.25">
      <c r="A954" s="4"/>
      <c r="B954" s="4" t="s">
        <v>269</v>
      </c>
      <c r="C954" s="4" t="s">
        <v>573</v>
      </c>
      <c r="D954" s="4"/>
      <c r="E954" s="150" t="s">
        <v>574</v>
      </c>
      <c r="F954" s="11"/>
      <c r="G954" s="6">
        <f>G955</f>
        <v>198.6</v>
      </c>
      <c r="H954" s="6">
        <f t="shared" ref="H954:I954" si="191">H955</f>
        <v>198.6</v>
      </c>
      <c r="I954" s="6">
        <f t="shared" si="191"/>
        <v>198.6</v>
      </c>
      <c r="J954" s="126">
        <f t="shared" si="175"/>
        <v>100</v>
      </c>
      <c r="K954" s="49">
        <f t="shared" si="165"/>
        <v>0</v>
      </c>
    </row>
    <row r="955" spans="1:11" ht="47.25" x14ac:dyDescent="0.2">
      <c r="A955" s="4"/>
      <c r="B955" s="4" t="s">
        <v>269</v>
      </c>
      <c r="C955" s="4" t="s">
        <v>573</v>
      </c>
      <c r="D955" s="4" t="s">
        <v>11</v>
      </c>
      <c r="E955" s="151" t="s">
        <v>12</v>
      </c>
      <c r="F955" s="11"/>
      <c r="G955" s="6">
        <v>198.6</v>
      </c>
      <c r="H955" s="6">
        <v>198.6</v>
      </c>
      <c r="I955" s="6">
        <v>198.6</v>
      </c>
      <c r="J955" s="126">
        <f t="shared" si="175"/>
        <v>100</v>
      </c>
      <c r="K955" s="49">
        <f t="shared" si="165"/>
        <v>0</v>
      </c>
    </row>
    <row r="956" spans="1:11" ht="63" x14ac:dyDescent="0.25">
      <c r="A956" s="1"/>
      <c r="B956" s="1" t="s">
        <v>269</v>
      </c>
      <c r="C956" s="1" t="s">
        <v>308</v>
      </c>
      <c r="D956" s="1"/>
      <c r="E956" s="2" t="s">
        <v>309</v>
      </c>
      <c r="F956" s="11" t="s">
        <v>539</v>
      </c>
      <c r="G956" s="3">
        <f>G957+G960+G963</f>
        <v>5492.6</v>
      </c>
      <c r="H956" s="3">
        <f t="shared" ref="H956:I956" si="192">H957+H960+H963</f>
        <v>0</v>
      </c>
      <c r="I956" s="3">
        <f t="shared" si="192"/>
        <v>0</v>
      </c>
      <c r="J956" s="126">
        <v>0</v>
      </c>
      <c r="K956" s="49">
        <f t="shared" si="165"/>
        <v>0</v>
      </c>
    </row>
    <row r="957" spans="1:11" ht="94.5" x14ac:dyDescent="0.25">
      <c r="A957" s="1"/>
      <c r="B957" s="1" t="s">
        <v>269</v>
      </c>
      <c r="C957" s="1" t="s">
        <v>310</v>
      </c>
      <c r="D957" s="1"/>
      <c r="E957" s="2" t="s">
        <v>311</v>
      </c>
      <c r="F957" s="11" t="s">
        <v>539</v>
      </c>
      <c r="G957" s="3">
        <f>G958</f>
        <v>990</v>
      </c>
      <c r="H957" s="3">
        <f t="shared" ref="H957:I958" si="193">H958</f>
        <v>0</v>
      </c>
      <c r="I957" s="3">
        <f t="shared" si="193"/>
        <v>0</v>
      </c>
      <c r="J957" s="126">
        <v>0</v>
      </c>
      <c r="K957" s="49">
        <f t="shared" si="165"/>
        <v>0</v>
      </c>
    </row>
    <row r="958" spans="1:11" ht="31.5" x14ac:dyDescent="0.25">
      <c r="A958" s="1"/>
      <c r="B958" s="1" t="s">
        <v>269</v>
      </c>
      <c r="C958" s="1" t="s">
        <v>312</v>
      </c>
      <c r="D958" s="1"/>
      <c r="E958" s="2" t="s">
        <v>313</v>
      </c>
      <c r="F958" s="11" t="s">
        <v>539</v>
      </c>
      <c r="G958" s="3">
        <f>G959</f>
        <v>990</v>
      </c>
      <c r="H958" s="3">
        <f t="shared" si="193"/>
        <v>0</v>
      </c>
      <c r="I958" s="3">
        <f t="shared" si="193"/>
        <v>0</v>
      </c>
      <c r="J958" s="126">
        <v>0</v>
      </c>
      <c r="K958" s="49">
        <f t="shared" si="165"/>
        <v>0</v>
      </c>
    </row>
    <row r="959" spans="1:11" ht="47.25" x14ac:dyDescent="0.2">
      <c r="A959" s="4"/>
      <c r="B959" s="4" t="s">
        <v>269</v>
      </c>
      <c r="C959" s="4" t="s">
        <v>312</v>
      </c>
      <c r="D959" s="4" t="s">
        <v>11</v>
      </c>
      <c r="E959" s="5" t="s">
        <v>12</v>
      </c>
      <c r="F959" s="11" t="s">
        <v>539</v>
      </c>
      <c r="G959" s="6">
        <v>990</v>
      </c>
      <c r="H959" s="127">
        <v>0</v>
      </c>
      <c r="I959" s="127">
        <v>0</v>
      </c>
      <c r="J959" s="126">
        <v>0</v>
      </c>
      <c r="K959" s="49">
        <f t="shared" si="165"/>
        <v>0</v>
      </c>
    </row>
    <row r="960" spans="1:11" ht="94.5" x14ac:dyDescent="0.25">
      <c r="A960" s="1"/>
      <c r="B960" s="1" t="s">
        <v>269</v>
      </c>
      <c r="C960" s="1" t="s">
        <v>314</v>
      </c>
      <c r="D960" s="1"/>
      <c r="E960" s="2" t="s">
        <v>315</v>
      </c>
      <c r="F960" s="11" t="s">
        <v>539</v>
      </c>
      <c r="G960" s="3">
        <f>G961</f>
        <v>1302.5999999999999</v>
      </c>
      <c r="H960" s="127">
        <v>0</v>
      </c>
      <c r="I960" s="127">
        <v>0</v>
      </c>
      <c r="J960" s="126">
        <v>0</v>
      </c>
      <c r="K960" s="49">
        <f t="shared" si="165"/>
        <v>0</v>
      </c>
    </row>
    <row r="961" spans="1:11" ht="31.5" x14ac:dyDescent="0.25">
      <c r="A961" s="1"/>
      <c r="B961" s="1" t="s">
        <v>269</v>
      </c>
      <c r="C961" s="1" t="s">
        <v>316</v>
      </c>
      <c r="D961" s="1"/>
      <c r="E961" s="2" t="s">
        <v>313</v>
      </c>
      <c r="F961" s="11" t="s">
        <v>539</v>
      </c>
      <c r="G961" s="3">
        <f>G962</f>
        <v>1302.5999999999999</v>
      </c>
      <c r="H961" s="127">
        <v>0</v>
      </c>
      <c r="I961" s="127">
        <v>0</v>
      </c>
      <c r="J961" s="126">
        <v>0</v>
      </c>
      <c r="K961" s="49">
        <f t="shared" si="165"/>
        <v>0</v>
      </c>
    </row>
    <row r="962" spans="1:11" ht="47.25" x14ac:dyDescent="0.2">
      <c r="A962" s="4"/>
      <c r="B962" s="4" t="s">
        <v>269</v>
      </c>
      <c r="C962" s="4" t="s">
        <v>316</v>
      </c>
      <c r="D962" s="4" t="s">
        <v>11</v>
      </c>
      <c r="E962" s="5" t="s">
        <v>12</v>
      </c>
      <c r="F962" s="11" t="s">
        <v>539</v>
      </c>
      <c r="G962" s="6">
        <v>1302.5999999999999</v>
      </c>
      <c r="H962" s="127">
        <v>0</v>
      </c>
      <c r="I962" s="127">
        <v>0</v>
      </c>
      <c r="J962" s="126">
        <v>0</v>
      </c>
      <c r="K962" s="49">
        <f t="shared" si="165"/>
        <v>0</v>
      </c>
    </row>
    <row r="963" spans="1:11" ht="126" x14ac:dyDescent="0.25">
      <c r="A963" s="1"/>
      <c r="B963" s="1" t="s">
        <v>269</v>
      </c>
      <c r="C963" s="1" t="s">
        <v>317</v>
      </c>
      <c r="D963" s="1"/>
      <c r="E963" s="2" t="s">
        <v>318</v>
      </c>
      <c r="F963" s="11" t="s">
        <v>539</v>
      </c>
      <c r="G963" s="3">
        <f>G964</f>
        <v>3200</v>
      </c>
      <c r="H963" s="127">
        <v>0</v>
      </c>
      <c r="I963" s="127">
        <v>0</v>
      </c>
      <c r="J963" s="126">
        <v>0</v>
      </c>
      <c r="K963" s="49">
        <f t="shared" si="165"/>
        <v>0</v>
      </c>
    </row>
    <row r="964" spans="1:11" ht="31.5" x14ac:dyDescent="0.25">
      <c r="A964" s="1"/>
      <c r="B964" s="1" t="s">
        <v>269</v>
      </c>
      <c r="C964" s="1" t="s">
        <v>319</v>
      </c>
      <c r="D964" s="1"/>
      <c r="E964" s="2" t="s">
        <v>313</v>
      </c>
      <c r="F964" s="11" t="s">
        <v>539</v>
      </c>
      <c r="G964" s="3">
        <f>G965</f>
        <v>3200</v>
      </c>
      <c r="H964" s="127">
        <v>0</v>
      </c>
      <c r="I964" s="127">
        <v>0</v>
      </c>
      <c r="J964" s="126">
        <v>0</v>
      </c>
      <c r="K964" s="49">
        <f t="shared" si="165"/>
        <v>0</v>
      </c>
    </row>
    <row r="965" spans="1:11" ht="47.25" x14ac:dyDescent="0.2">
      <c r="A965" s="4"/>
      <c r="B965" s="4" t="s">
        <v>269</v>
      </c>
      <c r="C965" s="4" t="s">
        <v>319</v>
      </c>
      <c r="D965" s="4" t="s">
        <v>11</v>
      </c>
      <c r="E965" s="5" t="s">
        <v>12</v>
      </c>
      <c r="F965" s="11" t="s">
        <v>539</v>
      </c>
      <c r="G965" s="6">
        <v>3200</v>
      </c>
      <c r="H965" s="127">
        <v>0</v>
      </c>
      <c r="I965" s="127">
        <v>0</v>
      </c>
      <c r="J965" s="126">
        <v>0</v>
      </c>
      <c r="K965" s="49">
        <f t="shared" si="165"/>
        <v>0</v>
      </c>
    </row>
    <row r="966" spans="1:11" ht="63" x14ac:dyDescent="0.25">
      <c r="A966" s="1"/>
      <c r="B966" s="1" t="s">
        <v>269</v>
      </c>
      <c r="C966" s="1" t="s">
        <v>119</v>
      </c>
      <c r="D966" s="1"/>
      <c r="E966" s="2" t="s">
        <v>120</v>
      </c>
      <c r="F966" s="11" t="s">
        <v>539</v>
      </c>
      <c r="G966" s="3">
        <f>G967</f>
        <v>27.7</v>
      </c>
      <c r="H966" s="3">
        <f t="shared" ref="H966:I967" si="194">H967</f>
        <v>27.7</v>
      </c>
      <c r="I966" s="3">
        <f t="shared" si="194"/>
        <v>27.7</v>
      </c>
      <c r="J966" s="126">
        <f t="shared" si="175"/>
        <v>100</v>
      </c>
      <c r="K966" s="49">
        <f t="shared" si="165"/>
        <v>0</v>
      </c>
    </row>
    <row r="967" spans="1:11" ht="47.25" x14ac:dyDescent="0.25">
      <c r="A967" s="1"/>
      <c r="B967" s="1" t="s">
        <v>269</v>
      </c>
      <c r="C967" s="1" t="s">
        <v>320</v>
      </c>
      <c r="D967" s="1"/>
      <c r="E967" s="2" t="s">
        <v>321</v>
      </c>
      <c r="F967" s="11" t="s">
        <v>539</v>
      </c>
      <c r="G967" s="3">
        <f>G968</f>
        <v>27.7</v>
      </c>
      <c r="H967" s="3">
        <f t="shared" si="194"/>
        <v>27.7</v>
      </c>
      <c r="I967" s="3">
        <f t="shared" si="194"/>
        <v>27.7</v>
      </c>
      <c r="J967" s="126">
        <f t="shared" si="175"/>
        <v>100</v>
      </c>
      <c r="K967" s="49">
        <f t="shared" si="165"/>
        <v>0</v>
      </c>
    </row>
    <row r="968" spans="1:11" ht="47.25" x14ac:dyDescent="0.2">
      <c r="A968" s="4"/>
      <c r="B968" s="4" t="s">
        <v>269</v>
      </c>
      <c r="C968" s="4" t="s">
        <v>320</v>
      </c>
      <c r="D968" s="4" t="s">
        <v>11</v>
      </c>
      <c r="E968" s="5" t="s">
        <v>12</v>
      </c>
      <c r="F968" s="11" t="s">
        <v>539</v>
      </c>
      <c r="G968" s="6">
        <v>27.7</v>
      </c>
      <c r="H968" s="127">
        <v>27.7</v>
      </c>
      <c r="I968" s="127">
        <v>27.7</v>
      </c>
      <c r="J968" s="126">
        <f t="shared" si="175"/>
        <v>100</v>
      </c>
      <c r="K968" s="49">
        <f t="shared" si="165"/>
        <v>0</v>
      </c>
    </row>
    <row r="969" spans="1:11" ht="15.75" x14ac:dyDescent="0.2">
      <c r="A969" s="4"/>
      <c r="B969" s="1" t="s">
        <v>502</v>
      </c>
      <c r="C969" s="1"/>
      <c r="D969" s="1"/>
      <c r="E969" s="7" t="s">
        <v>503</v>
      </c>
      <c r="F969" s="11" t="s">
        <v>539</v>
      </c>
      <c r="G969" s="3">
        <f>G970</f>
        <v>41</v>
      </c>
      <c r="H969" s="3">
        <f t="shared" ref="H969:I971" si="195">H970</f>
        <v>36</v>
      </c>
      <c r="I969" s="3">
        <f t="shared" si="195"/>
        <v>36</v>
      </c>
      <c r="J969" s="126">
        <f t="shared" si="175"/>
        <v>100</v>
      </c>
      <c r="K969" s="49">
        <f t="shared" si="165"/>
        <v>0</v>
      </c>
    </row>
    <row r="970" spans="1:11" ht="31.5" x14ac:dyDescent="0.25">
      <c r="A970" s="1"/>
      <c r="B970" s="1" t="s">
        <v>322</v>
      </c>
      <c r="C970" s="1"/>
      <c r="D970" s="1"/>
      <c r="E970" s="2" t="s">
        <v>323</v>
      </c>
      <c r="F970" s="11" t="s">
        <v>539</v>
      </c>
      <c r="G970" s="3">
        <f>G971</f>
        <v>41</v>
      </c>
      <c r="H970" s="3">
        <f t="shared" si="195"/>
        <v>36</v>
      </c>
      <c r="I970" s="3">
        <f t="shared" si="195"/>
        <v>36</v>
      </c>
      <c r="J970" s="126">
        <f t="shared" si="175"/>
        <v>100</v>
      </c>
      <c r="K970" s="49">
        <f t="shared" si="165"/>
        <v>0</v>
      </c>
    </row>
    <row r="971" spans="1:11" ht="63" x14ac:dyDescent="0.25">
      <c r="A971" s="1"/>
      <c r="B971" s="1" t="s">
        <v>322</v>
      </c>
      <c r="C971" s="1" t="s">
        <v>166</v>
      </c>
      <c r="D971" s="1"/>
      <c r="E971" s="2" t="s">
        <v>167</v>
      </c>
      <c r="F971" s="11" t="s">
        <v>539</v>
      </c>
      <c r="G971" s="3">
        <f>G972</f>
        <v>41</v>
      </c>
      <c r="H971" s="3">
        <f t="shared" si="195"/>
        <v>36</v>
      </c>
      <c r="I971" s="3">
        <f t="shared" si="195"/>
        <v>36</v>
      </c>
      <c r="J971" s="126">
        <f t="shared" si="175"/>
        <v>100</v>
      </c>
      <c r="K971" s="49">
        <f t="shared" si="165"/>
        <v>0</v>
      </c>
    </row>
    <row r="972" spans="1:11" ht="78.75" x14ac:dyDescent="0.25">
      <c r="A972" s="1"/>
      <c r="B972" s="1" t="s">
        <v>322</v>
      </c>
      <c r="C972" s="1" t="s">
        <v>324</v>
      </c>
      <c r="D972" s="1"/>
      <c r="E972" s="2" t="s">
        <v>325</v>
      </c>
      <c r="F972" s="11" t="s">
        <v>539</v>
      </c>
      <c r="G972" s="3">
        <f>G973</f>
        <v>41</v>
      </c>
      <c r="H972" s="3">
        <f t="shared" ref="H972:I972" si="196">H973</f>
        <v>36</v>
      </c>
      <c r="I972" s="3">
        <f t="shared" si="196"/>
        <v>36</v>
      </c>
      <c r="J972" s="126">
        <f t="shared" si="175"/>
        <v>100</v>
      </c>
      <c r="K972" s="49">
        <f t="shared" si="165"/>
        <v>0</v>
      </c>
    </row>
    <row r="973" spans="1:11" ht="78" customHeight="1" x14ac:dyDescent="0.25">
      <c r="A973" s="1"/>
      <c r="B973" s="1" t="s">
        <v>322</v>
      </c>
      <c r="C973" s="1" t="s">
        <v>326</v>
      </c>
      <c r="D973" s="1"/>
      <c r="E973" s="2" t="s">
        <v>327</v>
      </c>
      <c r="F973" s="11" t="s">
        <v>539</v>
      </c>
      <c r="G973" s="3">
        <f>G974+G976</f>
        <v>41</v>
      </c>
      <c r="H973" s="3">
        <f t="shared" ref="H973:I973" si="197">H974+H976</f>
        <v>36</v>
      </c>
      <c r="I973" s="3">
        <f t="shared" si="197"/>
        <v>36</v>
      </c>
      <c r="J973" s="126">
        <f t="shared" si="175"/>
        <v>100</v>
      </c>
      <c r="K973" s="49">
        <f t="shared" si="165"/>
        <v>0</v>
      </c>
    </row>
    <row r="974" spans="1:11" ht="178.5" hidden="1" customHeight="1" x14ac:dyDescent="0.25">
      <c r="A974" s="1"/>
      <c r="B974" s="1"/>
      <c r="C974" s="1"/>
      <c r="D974" s="1"/>
      <c r="E974" s="8"/>
      <c r="F974" s="11"/>
      <c r="G974" s="3"/>
      <c r="H974" s="3"/>
      <c r="I974" s="3"/>
      <c r="J974" s="126"/>
      <c r="K974" s="49"/>
    </row>
    <row r="975" spans="1:11" ht="15.75" hidden="1" x14ac:dyDescent="0.2">
      <c r="A975" s="4"/>
      <c r="B975" s="4"/>
      <c r="C975" s="4"/>
      <c r="D975" s="4"/>
      <c r="E975" s="5"/>
      <c r="F975" s="11"/>
      <c r="G975" s="6"/>
      <c r="H975" s="127"/>
      <c r="I975" s="127"/>
      <c r="J975" s="126"/>
      <c r="K975" s="49"/>
    </row>
    <row r="976" spans="1:11" ht="63" x14ac:dyDescent="0.25">
      <c r="A976" s="1"/>
      <c r="B976" s="1" t="s">
        <v>322</v>
      </c>
      <c r="C976" s="1" t="s">
        <v>330</v>
      </c>
      <c r="D976" s="1"/>
      <c r="E976" s="2" t="s">
        <v>331</v>
      </c>
      <c r="F976" s="11" t="s">
        <v>539</v>
      </c>
      <c r="G976" s="3">
        <f>G977+G978</f>
        <v>41</v>
      </c>
      <c r="H976" s="3">
        <f t="shared" ref="H976:I976" si="198">H977+H978</f>
        <v>36</v>
      </c>
      <c r="I976" s="3">
        <f t="shared" si="198"/>
        <v>36</v>
      </c>
      <c r="J976" s="126">
        <f t="shared" si="175"/>
        <v>100</v>
      </c>
      <c r="K976" s="49">
        <f t="shared" si="165"/>
        <v>0</v>
      </c>
    </row>
    <row r="977" spans="1:11" ht="47.25" x14ac:dyDescent="0.2">
      <c r="A977" s="4"/>
      <c r="B977" s="4" t="s">
        <v>322</v>
      </c>
      <c r="C977" s="4" t="s">
        <v>330</v>
      </c>
      <c r="D977" s="4" t="s">
        <v>11</v>
      </c>
      <c r="E977" s="5" t="s">
        <v>12</v>
      </c>
      <c r="F977" s="11" t="s">
        <v>539</v>
      </c>
      <c r="G977" s="6">
        <v>14</v>
      </c>
      <c r="H977" s="127">
        <v>9</v>
      </c>
      <c r="I977" s="127">
        <v>9</v>
      </c>
      <c r="J977" s="126">
        <f t="shared" si="175"/>
        <v>100</v>
      </c>
      <c r="K977" s="49">
        <f t="shared" si="165"/>
        <v>0</v>
      </c>
    </row>
    <row r="978" spans="1:11" ht="63" x14ac:dyDescent="0.2">
      <c r="A978" s="4"/>
      <c r="B978" s="4" t="s">
        <v>322</v>
      </c>
      <c r="C978" s="4" t="s">
        <v>330</v>
      </c>
      <c r="D978" s="4" t="s">
        <v>80</v>
      </c>
      <c r="E978" s="5" t="s">
        <v>81</v>
      </c>
      <c r="F978" s="11"/>
      <c r="G978" s="6">
        <v>27</v>
      </c>
      <c r="H978" s="127">
        <v>27</v>
      </c>
      <c r="I978" s="127">
        <v>27</v>
      </c>
      <c r="J978" s="126">
        <f t="shared" si="175"/>
        <v>100</v>
      </c>
      <c r="K978" s="49">
        <f t="shared" ref="K978:K1041" si="199">I978-H978</f>
        <v>0</v>
      </c>
    </row>
    <row r="979" spans="1:11" ht="15.75" x14ac:dyDescent="0.2">
      <c r="A979" s="4"/>
      <c r="B979" s="1" t="s">
        <v>504</v>
      </c>
      <c r="C979" s="4"/>
      <c r="D979" s="4"/>
      <c r="E979" s="7" t="s">
        <v>505</v>
      </c>
      <c r="F979" s="11" t="s">
        <v>539</v>
      </c>
      <c r="G979" s="3">
        <f t="shared" ref="G979:G984" si="200">G980</f>
        <v>13</v>
      </c>
      <c r="H979" s="127">
        <v>0</v>
      </c>
      <c r="I979" s="127">
        <v>0</v>
      </c>
      <c r="J979" s="126">
        <v>0</v>
      </c>
      <c r="K979" s="49">
        <f t="shared" si="199"/>
        <v>0</v>
      </c>
    </row>
    <row r="980" spans="1:11" ht="15.75" x14ac:dyDescent="0.25">
      <c r="A980" s="1"/>
      <c r="B980" s="1" t="s">
        <v>332</v>
      </c>
      <c r="C980" s="1"/>
      <c r="D980" s="1"/>
      <c r="E980" s="2" t="s">
        <v>333</v>
      </c>
      <c r="F980" s="11" t="s">
        <v>539</v>
      </c>
      <c r="G980" s="3">
        <f t="shared" si="200"/>
        <v>13</v>
      </c>
      <c r="H980" s="127">
        <v>0</v>
      </c>
      <c r="I980" s="127">
        <v>0</v>
      </c>
      <c r="J980" s="126">
        <v>0</v>
      </c>
      <c r="K980" s="49">
        <f t="shared" si="199"/>
        <v>0</v>
      </c>
    </row>
    <row r="981" spans="1:11" ht="63" x14ac:dyDescent="0.25">
      <c r="A981" s="1"/>
      <c r="B981" s="1" t="s">
        <v>332</v>
      </c>
      <c r="C981" s="1" t="s">
        <v>213</v>
      </c>
      <c r="D981" s="1"/>
      <c r="E981" s="2" t="s">
        <v>214</v>
      </c>
      <c r="F981" s="11" t="s">
        <v>539</v>
      </c>
      <c r="G981" s="3">
        <f t="shared" si="200"/>
        <v>13</v>
      </c>
      <c r="H981" s="127">
        <v>0</v>
      </c>
      <c r="I981" s="127">
        <v>0</v>
      </c>
      <c r="J981" s="126">
        <v>0</v>
      </c>
      <c r="K981" s="49">
        <f t="shared" si="199"/>
        <v>0</v>
      </c>
    </row>
    <row r="982" spans="1:11" ht="63" x14ac:dyDescent="0.25">
      <c r="A982" s="1"/>
      <c r="B982" s="1" t="s">
        <v>332</v>
      </c>
      <c r="C982" s="1" t="s">
        <v>334</v>
      </c>
      <c r="D982" s="1"/>
      <c r="E982" s="2" t="s">
        <v>335</v>
      </c>
      <c r="F982" s="11" t="s">
        <v>539</v>
      </c>
      <c r="G982" s="3">
        <f t="shared" si="200"/>
        <v>13</v>
      </c>
      <c r="H982" s="127">
        <v>0</v>
      </c>
      <c r="I982" s="127">
        <v>0</v>
      </c>
      <c r="J982" s="126">
        <v>0</v>
      </c>
      <c r="K982" s="49">
        <f t="shared" si="199"/>
        <v>0</v>
      </c>
    </row>
    <row r="983" spans="1:11" ht="31.5" x14ac:dyDescent="0.25">
      <c r="A983" s="1"/>
      <c r="B983" s="1" t="s">
        <v>332</v>
      </c>
      <c r="C983" s="1" t="s">
        <v>336</v>
      </c>
      <c r="D983" s="1"/>
      <c r="E983" s="2" t="s">
        <v>337</v>
      </c>
      <c r="F983" s="11" t="s">
        <v>539</v>
      </c>
      <c r="G983" s="3">
        <f t="shared" si="200"/>
        <v>13</v>
      </c>
      <c r="H983" s="127">
        <v>0</v>
      </c>
      <c r="I983" s="127">
        <v>0</v>
      </c>
      <c r="J983" s="126">
        <v>0</v>
      </c>
      <c r="K983" s="49">
        <f t="shared" si="199"/>
        <v>0</v>
      </c>
    </row>
    <row r="984" spans="1:11" ht="126" x14ac:dyDescent="0.25">
      <c r="A984" s="1"/>
      <c r="B984" s="1" t="s">
        <v>332</v>
      </c>
      <c r="C984" s="1" t="s">
        <v>338</v>
      </c>
      <c r="D984" s="1"/>
      <c r="E984" s="2" t="s">
        <v>339</v>
      </c>
      <c r="F984" s="11" t="s">
        <v>539</v>
      </c>
      <c r="G984" s="3">
        <f t="shared" si="200"/>
        <v>13</v>
      </c>
      <c r="H984" s="127">
        <v>0</v>
      </c>
      <c r="I984" s="127">
        <v>0</v>
      </c>
      <c r="J984" s="126">
        <v>0</v>
      </c>
      <c r="K984" s="49">
        <f t="shared" si="199"/>
        <v>0</v>
      </c>
    </row>
    <row r="985" spans="1:11" ht="47.25" x14ac:dyDescent="0.2">
      <c r="A985" s="4"/>
      <c r="B985" s="4" t="s">
        <v>332</v>
      </c>
      <c r="C985" s="4" t="s">
        <v>338</v>
      </c>
      <c r="D985" s="4" t="s">
        <v>11</v>
      </c>
      <c r="E985" s="5" t="s">
        <v>12</v>
      </c>
      <c r="F985" s="11" t="s">
        <v>539</v>
      </c>
      <c r="G985" s="6">
        <v>13</v>
      </c>
      <c r="H985" s="127">
        <v>0</v>
      </c>
      <c r="I985" s="127">
        <v>0</v>
      </c>
      <c r="J985" s="126">
        <v>0</v>
      </c>
      <c r="K985" s="49">
        <f t="shared" si="199"/>
        <v>0</v>
      </c>
    </row>
    <row r="986" spans="1:11" ht="15.75" x14ac:dyDescent="0.2">
      <c r="A986" s="4"/>
      <c r="B986" s="1" t="s">
        <v>506</v>
      </c>
      <c r="C986" s="4"/>
      <c r="D986" s="4"/>
      <c r="E986" s="7" t="s">
        <v>507</v>
      </c>
      <c r="F986" s="11" t="s">
        <v>539</v>
      </c>
      <c r="G986" s="3">
        <f>G987+G1007</f>
        <v>72289.599999999991</v>
      </c>
      <c r="H986" s="3">
        <f t="shared" ref="H986:I986" si="201">H987+H1007</f>
        <v>29679.8</v>
      </c>
      <c r="I986" s="3">
        <f t="shared" si="201"/>
        <v>25763.500000000004</v>
      </c>
      <c r="J986" s="126">
        <f t="shared" si="175"/>
        <v>86.804830221227931</v>
      </c>
      <c r="K986" s="49">
        <f t="shared" si="199"/>
        <v>-3916.2999999999956</v>
      </c>
    </row>
    <row r="987" spans="1:11" ht="15.75" x14ac:dyDescent="0.25">
      <c r="A987" s="1"/>
      <c r="B987" s="1" t="s">
        <v>340</v>
      </c>
      <c r="C987" s="1"/>
      <c r="D987" s="1"/>
      <c r="E987" s="2" t="s">
        <v>341</v>
      </c>
      <c r="F987" s="11" t="s">
        <v>539</v>
      </c>
      <c r="G987" s="3">
        <f>G988+G1003</f>
        <v>70260.099999999991</v>
      </c>
      <c r="H987" s="3">
        <f t="shared" ref="H987:I987" si="202">H988+H1003</f>
        <v>28779.8</v>
      </c>
      <c r="I987" s="3">
        <f t="shared" si="202"/>
        <v>24863.500000000004</v>
      </c>
      <c r="J987" s="126">
        <f t="shared" si="175"/>
        <v>86.392191745599362</v>
      </c>
      <c r="K987" s="49">
        <f t="shared" si="199"/>
        <v>-3916.2999999999956</v>
      </c>
    </row>
    <row r="988" spans="1:11" ht="63" x14ac:dyDescent="0.25">
      <c r="A988" s="1"/>
      <c r="B988" s="1" t="s">
        <v>340</v>
      </c>
      <c r="C988" s="1" t="s">
        <v>213</v>
      </c>
      <c r="D988" s="1"/>
      <c r="E988" s="2" t="s">
        <v>214</v>
      </c>
      <c r="F988" s="11" t="s">
        <v>539</v>
      </c>
      <c r="G988" s="3">
        <f>G989</f>
        <v>60993.299999999996</v>
      </c>
      <c r="H988" s="3">
        <f t="shared" ref="H988:I988" si="203">H989</f>
        <v>28068</v>
      </c>
      <c r="I988" s="3">
        <f t="shared" si="203"/>
        <v>24608.500000000004</v>
      </c>
      <c r="J988" s="126">
        <f t="shared" si="175"/>
        <v>87.67457602964231</v>
      </c>
      <c r="K988" s="49">
        <f t="shared" si="199"/>
        <v>-3459.4999999999964</v>
      </c>
    </row>
    <row r="989" spans="1:11" ht="47.25" x14ac:dyDescent="0.25">
      <c r="A989" s="1"/>
      <c r="B989" s="1" t="s">
        <v>340</v>
      </c>
      <c r="C989" s="1" t="s">
        <v>342</v>
      </c>
      <c r="D989" s="1"/>
      <c r="E989" s="2" t="s">
        <v>343</v>
      </c>
      <c r="F989" s="11" t="s">
        <v>539</v>
      </c>
      <c r="G989" s="3">
        <f>G990+G994+G1000</f>
        <v>60993.299999999996</v>
      </c>
      <c r="H989" s="3">
        <f t="shared" ref="H989:I989" si="204">H990+H994+H1000</f>
        <v>28068</v>
      </c>
      <c r="I989" s="3">
        <f t="shared" si="204"/>
        <v>24608.500000000004</v>
      </c>
      <c r="J989" s="126">
        <f t="shared" ref="J989:J1052" si="205">I989/H989*100</f>
        <v>87.67457602964231</v>
      </c>
      <c r="K989" s="49">
        <f t="shared" si="199"/>
        <v>-3459.4999999999964</v>
      </c>
    </row>
    <row r="990" spans="1:11" ht="31.5" x14ac:dyDescent="0.25">
      <c r="A990" s="1"/>
      <c r="B990" s="1" t="s">
        <v>340</v>
      </c>
      <c r="C990" s="1" t="s">
        <v>344</v>
      </c>
      <c r="D990" s="1"/>
      <c r="E990" s="2" t="s">
        <v>345</v>
      </c>
      <c r="F990" s="11" t="s">
        <v>539</v>
      </c>
      <c r="G990" s="3">
        <f>G991</f>
        <v>1559.6</v>
      </c>
      <c r="H990" s="3">
        <f t="shared" ref="H990:I990" si="206">H991</f>
        <v>430.4</v>
      </c>
      <c r="I990" s="3">
        <f t="shared" si="206"/>
        <v>430.4</v>
      </c>
      <c r="J990" s="126">
        <f t="shared" si="205"/>
        <v>100</v>
      </c>
      <c r="K990" s="49">
        <f t="shared" si="199"/>
        <v>0</v>
      </c>
    </row>
    <row r="991" spans="1:11" ht="47.25" x14ac:dyDescent="0.25">
      <c r="A991" s="1"/>
      <c r="B991" s="1" t="s">
        <v>340</v>
      </c>
      <c r="C991" s="1" t="s">
        <v>346</v>
      </c>
      <c r="D991" s="1"/>
      <c r="E991" s="2" t="s">
        <v>347</v>
      </c>
      <c r="F991" s="11" t="s">
        <v>539</v>
      </c>
      <c r="G991" s="3">
        <f>G992+G993</f>
        <v>1559.6</v>
      </c>
      <c r="H991" s="3">
        <f t="shared" ref="H991:I991" si="207">H992+H993</f>
        <v>430.4</v>
      </c>
      <c r="I991" s="3">
        <f t="shared" si="207"/>
        <v>430.4</v>
      </c>
      <c r="J991" s="126">
        <f t="shared" si="205"/>
        <v>100</v>
      </c>
      <c r="K991" s="49">
        <f t="shared" si="199"/>
        <v>0</v>
      </c>
    </row>
    <row r="992" spans="1:11" ht="47.25" x14ac:dyDescent="0.2">
      <c r="A992" s="4"/>
      <c r="B992" s="4" t="s">
        <v>340</v>
      </c>
      <c r="C992" s="4" t="s">
        <v>346</v>
      </c>
      <c r="D992" s="4" t="s">
        <v>11</v>
      </c>
      <c r="E992" s="5" t="s">
        <v>12</v>
      </c>
      <c r="F992" s="11" t="s">
        <v>539</v>
      </c>
      <c r="G992" s="6">
        <v>1557.1</v>
      </c>
      <c r="H992" s="127">
        <v>427.9</v>
      </c>
      <c r="I992" s="127">
        <v>427.9</v>
      </c>
      <c r="J992" s="126">
        <f t="shared" si="205"/>
        <v>100</v>
      </c>
      <c r="K992" s="49">
        <f t="shared" si="199"/>
        <v>0</v>
      </c>
    </row>
    <row r="993" spans="1:11" ht="31.5" x14ac:dyDescent="0.2">
      <c r="A993" s="4"/>
      <c r="B993" s="4" t="s">
        <v>340</v>
      </c>
      <c r="C993" s="4" t="s">
        <v>346</v>
      </c>
      <c r="D993" s="4" t="s">
        <v>362</v>
      </c>
      <c r="E993" s="5" t="s">
        <v>363</v>
      </c>
      <c r="F993" s="11"/>
      <c r="G993" s="6">
        <v>2.5</v>
      </c>
      <c r="H993" s="127">
        <v>2.5</v>
      </c>
      <c r="I993" s="127">
        <v>2.5</v>
      </c>
      <c r="J993" s="126">
        <f t="shared" si="205"/>
        <v>100</v>
      </c>
      <c r="K993" s="49">
        <f t="shared" si="199"/>
        <v>0</v>
      </c>
    </row>
    <row r="994" spans="1:11" ht="63" x14ac:dyDescent="0.25">
      <c r="A994" s="1"/>
      <c r="B994" s="1" t="s">
        <v>340</v>
      </c>
      <c r="C994" s="1" t="s">
        <v>348</v>
      </c>
      <c r="D994" s="1"/>
      <c r="E994" s="2" t="s">
        <v>105</v>
      </c>
      <c r="F994" s="11" t="s">
        <v>539</v>
      </c>
      <c r="G994" s="3">
        <f>G995</f>
        <v>46904.6</v>
      </c>
      <c r="H994" s="3">
        <f t="shared" ref="H994:I994" si="208">H995</f>
        <v>24313.199999999997</v>
      </c>
      <c r="I994" s="3">
        <f t="shared" si="208"/>
        <v>24178.100000000002</v>
      </c>
      <c r="J994" s="126">
        <f t="shared" si="205"/>
        <v>99.444334764654613</v>
      </c>
      <c r="K994" s="49">
        <f t="shared" si="199"/>
        <v>-135.09999999999491</v>
      </c>
    </row>
    <row r="995" spans="1:11" ht="31.5" x14ac:dyDescent="0.25">
      <c r="A995" s="1"/>
      <c r="B995" s="1" t="s">
        <v>340</v>
      </c>
      <c r="C995" s="1" t="s">
        <v>349</v>
      </c>
      <c r="D995" s="1"/>
      <c r="E995" s="2" t="s">
        <v>350</v>
      </c>
      <c r="F995" s="11" t="s">
        <v>539</v>
      </c>
      <c r="G995" s="3">
        <f>G996+G997+G998+G999</f>
        <v>46904.6</v>
      </c>
      <c r="H995" s="3">
        <f t="shared" ref="H995:I995" si="209">H996+H997+H998+H999</f>
        <v>24313.199999999997</v>
      </c>
      <c r="I995" s="3">
        <f t="shared" si="209"/>
        <v>24178.100000000002</v>
      </c>
      <c r="J995" s="126">
        <f t="shared" si="205"/>
        <v>99.444334764654613</v>
      </c>
      <c r="K995" s="49">
        <f t="shared" si="199"/>
        <v>-135.09999999999491</v>
      </c>
    </row>
    <row r="996" spans="1:11" ht="110.25" x14ac:dyDescent="0.2">
      <c r="A996" s="4"/>
      <c r="B996" s="4" t="s">
        <v>340</v>
      </c>
      <c r="C996" s="4" t="s">
        <v>349</v>
      </c>
      <c r="D996" s="4" t="s">
        <v>9</v>
      </c>
      <c r="E996" s="5" t="s">
        <v>10</v>
      </c>
      <c r="F996" s="11" t="s">
        <v>539</v>
      </c>
      <c r="G996" s="6">
        <v>14206.4</v>
      </c>
      <c r="H996" s="127">
        <v>7022</v>
      </c>
      <c r="I996" s="127">
        <v>7014</v>
      </c>
      <c r="J996" s="126">
        <f t="shared" si="205"/>
        <v>99.886072344061517</v>
      </c>
      <c r="K996" s="49">
        <f t="shared" si="199"/>
        <v>-8</v>
      </c>
    </row>
    <row r="997" spans="1:11" ht="47.25" x14ac:dyDescent="0.2">
      <c r="A997" s="4"/>
      <c r="B997" s="4" t="s">
        <v>340</v>
      </c>
      <c r="C997" s="4" t="s">
        <v>349</v>
      </c>
      <c r="D997" s="4" t="s">
        <v>11</v>
      </c>
      <c r="E997" s="5" t="s">
        <v>12</v>
      </c>
      <c r="F997" s="11" t="s">
        <v>539</v>
      </c>
      <c r="G997" s="6">
        <v>6359.4</v>
      </c>
      <c r="H997" s="127">
        <v>2529.3000000000002</v>
      </c>
      <c r="I997" s="127">
        <v>2431.6</v>
      </c>
      <c r="J997" s="126">
        <f t="shared" si="205"/>
        <v>96.137271181749881</v>
      </c>
      <c r="K997" s="49">
        <f t="shared" si="199"/>
        <v>-97.700000000000273</v>
      </c>
    </row>
    <row r="998" spans="1:11" ht="63" x14ac:dyDescent="0.2">
      <c r="A998" s="4"/>
      <c r="B998" s="4" t="s">
        <v>340</v>
      </c>
      <c r="C998" s="4" t="s">
        <v>349</v>
      </c>
      <c r="D998" s="4" t="s">
        <v>80</v>
      </c>
      <c r="E998" s="5" t="s">
        <v>81</v>
      </c>
      <c r="F998" s="11" t="s">
        <v>539</v>
      </c>
      <c r="G998" s="6">
        <v>25830.9</v>
      </c>
      <c r="H998" s="127">
        <v>14505.8</v>
      </c>
      <c r="I998" s="127">
        <v>14505.8</v>
      </c>
      <c r="J998" s="126">
        <f t="shared" si="205"/>
        <v>100</v>
      </c>
      <c r="K998" s="49">
        <f t="shared" si="199"/>
        <v>0</v>
      </c>
    </row>
    <row r="999" spans="1:11" ht="15.75" x14ac:dyDescent="0.2">
      <c r="A999" s="4"/>
      <c r="B999" s="4" t="s">
        <v>340</v>
      </c>
      <c r="C999" s="4" t="s">
        <v>349</v>
      </c>
      <c r="D999" s="4" t="s">
        <v>13</v>
      </c>
      <c r="E999" s="5" t="s">
        <v>14</v>
      </c>
      <c r="F999" s="11" t="s">
        <v>539</v>
      </c>
      <c r="G999" s="6">
        <v>507.9</v>
      </c>
      <c r="H999" s="127">
        <v>256.10000000000002</v>
      </c>
      <c r="I999" s="127">
        <v>226.7</v>
      </c>
      <c r="J999" s="126">
        <f t="shared" si="205"/>
        <v>88.520109332292066</v>
      </c>
      <c r="K999" s="49">
        <f t="shared" si="199"/>
        <v>-29.400000000000034</v>
      </c>
    </row>
    <row r="1000" spans="1:11" ht="94.5" x14ac:dyDescent="0.25">
      <c r="A1000" s="1"/>
      <c r="B1000" s="1" t="s">
        <v>340</v>
      </c>
      <c r="C1000" s="1" t="s">
        <v>351</v>
      </c>
      <c r="D1000" s="1"/>
      <c r="E1000" s="2" t="s">
        <v>352</v>
      </c>
      <c r="F1000" s="11" t="s">
        <v>539</v>
      </c>
      <c r="G1000" s="3">
        <f>G1001</f>
        <v>12529.1</v>
      </c>
      <c r="H1000" s="3">
        <f t="shared" ref="H1000:I1001" si="210">H1001</f>
        <v>3324.4</v>
      </c>
      <c r="I1000" s="3">
        <f t="shared" si="210"/>
        <v>0</v>
      </c>
      <c r="J1000" s="126">
        <f t="shared" si="205"/>
        <v>0</v>
      </c>
      <c r="K1000" s="49">
        <f t="shared" si="199"/>
        <v>-3324.4</v>
      </c>
    </row>
    <row r="1001" spans="1:11" ht="47.25" x14ac:dyDescent="0.25">
      <c r="A1001" s="1"/>
      <c r="B1001" s="1" t="s">
        <v>340</v>
      </c>
      <c r="C1001" s="1" t="s">
        <v>353</v>
      </c>
      <c r="D1001" s="1"/>
      <c r="E1001" s="2" t="s">
        <v>268</v>
      </c>
      <c r="F1001" s="11" t="s">
        <v>539</v>
      </c>
      <c r="G1001" s="3">
        <f>G1002</f>
        <v>12529.1</v>
      </c>
      <c r="H1001" s="3">
        <f t="shared" si="210"/>
        <v>3324.4</v>
      </c>
      <c r="I1001" s="3">
        <f t="shared" si="210"/>
        <v>0</v>
      </c>
      <c r="J1001" s="126">
        <f t="shared" si="205"/>
        <v>0</v>
      </c>
      <c r="K1001" s="49">
        <f t="shared" si="199"/>
        <v>-3324.4</v>
      </c>
    </row>
    <row r="1002" spans="1:11" ht="63" x14ac:dyDescent="0.2">
      <c r="A1002" s="4"/>
      <c r="B1002" s="4" t="s">
        <v>340</v>
      </c>
      <c r="C1002" s="4" t="s">
        <v>353</v>
      </c>
      <c r="D1002" s="4" t="s">
        <v>80</v>
      </c>
      <c r="E1002" s="5" t="s">
        <v>81</v>
      </c>
      <c r="F1002" s="11" t="s">
        <v>539</v>
      </c>
      <c r="G1002" s="6">
        <v>12529.1</v>
      </c>
      <c r="H1002" s="127">
        <v>3324.4</v>
      </c>
      <c r="I1002" s="127">
        <v>0</v>
      </c>
      <c r="J1002" s="126">
        <f t="shared" si="205"/>
        <v>0</v>
      </c>
      <c r="K1002" s="49">
        <f t="shared" si="199"/>
        <v>-3324.4</v>
      </c>
    </row>
    <row r="1003" spans="1:11" ht="110.25" x14ac:dyDescent="0.25">
      <c r="A1003" s="1"/>
      <c r="B1003" s="1" t="s">
        <v>340</v>
      </c>
      <c r="C1003" s="1" t="s">
        <v>113</v>
      </c>
      <c r="D1003" s="1"/>
      <c r="E1003" s="2" t="s">
        <v>114</v>
      </c>
      <c r="F1003" s="11" t="s">
        <v>539</v>
      </c>
      <c r="G1003" s="3">
        <f>G1004</f>
        <v>9266.7999999999993</v>
      </c>
      <c r="H1003" s="3">
        <f t="shared" ref="H1003:I1003" si="211">H1004</f>
        <v>711.8</v>
      </c>
      <c r="I1003" s="3">
        <f t="shared" si="211"/>
        <v>255</v>
      </c>
      <c r="J1003" s="126">
        <f t="shared" si="205"/>
        <v>35.824669851081772</v>
      </c>
      <c r="K1003" s="49">
        <f t="shared" si="199"/>
        <v>-456.79999999999995</v>
      </c>
    </row>
    <row r="1004" spans="1:11" ht="110.25" x14ac:dyDescent="0.25">
      <c r="A1004" s="1"/>
      <c r="B1004" s="1" t="s">
        <v>340</v>
      </c>
      <c r="C1004" s="1" t="s">
        <v>115</v>
      </c>
      <c r="D1004" s="1"/>
      <c r="E1004" s="2" t="s">
        <v>116</v>
      </c>
      <c r="F1004" s="11" t="s">
        <v>539</v>
      </c>
      <c r="G1004" s="3">
        <f>G1005+G1006</f>
        <v>9266.7999999999993</v>
      </c>
      <c r="H1004" s="3">
        <f t="shared" ref="H1004:I1004" si="212">H1005+H1006</f>
        <v>711.8</v>
      </c>
      <c r="I1004" s="3">
        <f t="shared" si="212"/>
        <v>255</v>
      </c>
      <c r="J1004" s="126">
        <f t="shared" si="205"/>
        <v>35.824669851081772</v>
      </c>
      <c r="K1004" s="49">
        <f t="shared" si="199"/>
        <v>-456.79999999999995</v>
      </c>
    </row>
    <row r="1005" spans="1:11" ht="47.25" x14ac:dyDescent="0.2">
      <c r="A1005" s="4"/>
      <c r="B1005" s="4" t="s">
        <v>340</v>
      </c>
      <c r="C1005" s="4" t="s">
        <v>115</v>
      </c>
      <c r="D1005" s="4" t="s">
        <v>11</v>
      </c>
      <c r="E1005" s="5" t="s">
        <v>12</v>
      </c>
      <c r="F1005" s="11" t="s">
        <v>539</v>
      </c>
      <c r="G1005" s="6">
        <v>1827.3</v>
      </c>
      <c r="H1005" s="127">
        <v>456.8</v>
      </c>
      <c r="I1005" s="127">
        <v>0</v>
      </c>
      <c r="J1005" s="126">
        <f t="shared" si="205"/>
        <v>0</v>
      </c>
      <c r="K1005" s="49">
        <f t="shared" si="199"/>
        <v>-456.8</v>
      </c>
    </row>
    <row r="1006" spans="1:11" ht="63" x14ac:dyDescent="0.2">
      <c r="A1006" s="4"/>
      <c r="B1006" s="4" t="s">
        <v>340</v>
      </c>
      <c r="C1006" s="4" t="s">
        <v>115</v>
      </c>
      <c r="D1006" s="4" t="s">
        <v>80</v>
      </c>
      <c r="E1006" s="5" t="s">
        <v>81</v>
      </c>
      <c r="F1006" s="11" t="s">
        <v>539</v>
      </c>
      <c r="G1006" s="6">
        <v>7439.5</v>
      </c>
      <c r="H1006" s="127">
        <v>255</v>
      </c>
      <c r="I1006" s="127">
        <v>255</v>
      </c>
      <c r="J1006" s="126">
        <f t="shared" si="205"/>
        <v>100</v>
      </c>
      <c r="K1006" s="49">
        <f t="shared" si="199"/>
        <v>0</v>
      </c>
    </row>
    <row r="1007" spans="1:11" ht="15.75" x14ac:dyDescent="0.25">
      <c r="A1007" s="1"/>
      <c r="B1007" s="1" t="s">
        <v>354</v>
      </c>
      <c r="C1007" s="1"/>
      <c r="D1007" s="1"/>
      <c r="E1007" s="2" t="s">
        <v>355</v>
      </c>
      <c r="F1007" s="11" t="s">
        <v>539</v>
      </c>
      <c r="G1007" s="3">
        <f>G1008+G1013</f>
        <v>2029.5</v>
      </c>
      <c r="H1007" s="3">
        <f t="shared" ref="H1007:I1007" si="213">H1008+H1013</f>
        <v>900</v>
      </c>
      <c r="I1007" s="3">
        <f t="shared" si="213"/>
        <v>900</v>
      </c>
      <c r="J1007" s="126">
        <f t="shared" si="205"/>
        <v>100</v>
      </c>
      <c r="K1007" s="49">
        <f t="shared" si="199"/>
        <v>0</v>
      </c>
    </row>
    <row r="1008" spans="1:11" ht="63" x14ac:dyDescent="0.25">
      <c r="A1008" s="1"/>
      <c r="B1008" s="1" t="s">
        <v>354</v>
      </c>
      <c r="C1008" s="1" t="s">
        <v>213</v>
      </c>
      <c r="D1008" s="1"/>
      <c r="E1008" s="2" t="s">
        <v>214</v>
      </c>
      <c r="F1008" s="11" t="s">
        <v>539</v>
      </c>
      <c r="G1008" s="3">
        <f>G1009</f>
        <v>1569.2</v>
      </c>
      <c r="H1008" s="3">
        <f t="shared" ref="H1008:I1011" si="214">H1009</f>
        <v>900</v>
      </c>
      <c r="I1008" s="3">
        <f t="shared" si="214"/>
        <v>900</v>
      </c>
      <c r="J1008" s="126">
        <f t="shared" si="205"/>
        <v>100</v>
      </c>
      <c r="K1008" s="49">
        <f t="shared" si="199"/>
        <v>0</v>
      </c>
    </row>
    <row r="1009" spans="1:11" ht="47.25" x14ac:dyDescent="0.25">
      <c r="A1009" s="1"/>
      <c r="B1009" s="1" t="s">
        <v>354</v>
      </c>
      <c r="C1009" s="1" t="s">
        <v>342</v>
      </c>
      <c r="D1009" s="1"/>
      <c r="E1009" s="2" t="s">
        <v>343</v>
      </c>
      <c r="F1009" s="11" t="s">
        <v>539</v>
      </c>
      <c r="G1009" s="3">
        <f>G1010</f>
        <v>1569.2</v>
      </c>
      <c r="H1009" s="3">
        <f t="shared" si="214"/>
        <v>900</v>
      </c>
      <c r="I1009" s="3">
        <f t="shared" si="214"/>
        <v>900</v>
      </c>
      <c r="J1009" s="126">
        <f t="shared" si="205"/>
        <v>100</v>
      </c>
      <c r="K1009" s="49">
        <f t="shared" si="199"/>
        <v>0</v>
      </c>
    </row>
    <row r="1010" spans="1:11" ht="63" x14ac:dyDescent="0.25">
      <c r="A1010" s="1"/>
      <c r="B1010" s="1" t="s">
        <v>354</v>
      </c>
      <c r="C1010" s="1" t="s">
        <v>348</v>
      </c>
      <c r="D1010" s="1"/>
      <c r="E1010" s="2" t="s">
        <v>105</v>
      </c>
      <c r="F1010" s="11" t="s">
        <v>539</v>
      </c>
      <c r="G1010" s="3">
        <f>G1011</f>
        <v>1569.2</v>
      </c>
      <c r="H1010" s="3">
        <f t="shared" si="214"/>
        <v>900</v>
      </c>
      <c r="I1010" s="3">
        <f t="shared" si="214"/>
        <v>900</v>
      </c>
      <c r="J1010" s="126">
        <f t="shared" si="205"/>
        <v>100</v>
      </c>
      <c r="K1010" s="49">
        <f t="shared" si="199"/>
        <v>0</v>
      </c>
    </row>
    <row r="1011" spans="1:11" ht="31.5" x14ac:dyDescent="0.25">
      <c r="A1011" s="1"/>
      <c r="B1011" s="1" t="s">
        <v>354</v>
      </c>
      <c r="C1011" s="1" t="s">
        <v>349</v>
      </c>
      <c r="D1011" s="1"/>
      <c r="E1011" s="2" t="s">
        <v>350</v>
      </c>
      <c r="F1011" s="11" t="s">
        <v>539</v>
      </c>
      <c r="G1011" s="3">
        <f>G1012</f>
        <v>1569.2</v>
      </c>
      <c r="H1011" s="3">
        <f t="shared" si="214"/>
        <v>900</v>
      </c>
      <c r="I1011" s="3">
        <f t="shared" si="214"/>
        <v>900</v>
      </c>
      <c r="J1011" s="126">
        <f t="shared" si="205"/>
        <v>100</v>
      </c>
      <c r="K1011" s="49">
        <f t="shared" si="199"/>
        <v>0</v>
      </c>
    </row>
    <row r="1012" spans="1:11" ht="63" x14ac:dyDescent="0.2">
      <c r="A1012" s="4"/>
      <c r="B1012" s="4" t="s">
        <v>354</v>
      </c>
      <c r="C1012" s="4" t="s">
        <v>349</v>
      </c>
      <c r="D1012" s="4" t="s">
        <v>80</v>
      </c>
      <c r="E1012" s="5" t="s">
        <v>81</v>
      </c>
      <c r="F1012" s="11" t="s">
        <v>539</v>
      </c>
      <c r="G1012" s="6">
        <v>1569.2</v>
      </c>
      <c r="H1012" s="127">
        <v>900</v>
      </c>
      <c r="I1012" s="127">
        <v>900</v>
      </c>
      <c r="J1012" s="126">
        <f t="shared" si="205"/>
        <v>100</v>
      </c>
      <c r="K1012" s="49">
        <f t="shared" si="199"/>
        <v>0</v>
      </c>
    </row>
    <row r="1013" spans="1:11" ht="110.25" x14ac:dyDescent="0.25">
      <c r="A1013" s="1"/>
      <c r="B1013" s="1" t="s">
        <v>354</v>
      </c>
      <c r="C1013" s="1" t="s">
        <v>113</v>
      </c>
      <c r="D1013" s="1"/>
      <c r="E1013" s="2" t="s">
        <v>114</v>
      </c>
      <c r="F1013" s="11" t="s">
        <v>539</v>
      </c>
      <c r="G1013" s="3">
        <f>G1014</f>
        <v>460.3</v>
      </c>
      <c r="H1013" s="127">
        <v>0</v>
      </c>
      <c r="I1013" s="127">
        <v>0</v>
      </c>
      <c r="J1013" s="126">
        <v>0</v>
      </c>
      <c r="K1013" s="49">
        <f t="shared" si="199"/>
        <v>0</v>
      </c>
    </row>
    <row r="1014" spans="1:11" ht="93.75" customHeight="1" x14ac:dyDescent="0.25">
      <c r="A1014" s="1"/>
      <c r="B1014" s="1" t="s">
        <v>354</v>
      </c>
      <c r="C1014" s="1" t="s">
        <v>115</v>
      </c>
      <c r="D1014" s="1"/>
      <c r="E1014" s="2" t="s">
        <v>116</v>
      </c>
      <c r="F1014" s="11" t="s">
        <v>539</v>
      </c>
      <c r="G1014" s="3">
        <f>G1015</f>
        <v>460.3</v>
      </c>
      <c r="H1014" s="127">
        <v>0</v>
      </c>
      <c r="I1014" s="127">
        <v>0</v>
      </c>
      <c r="J1014" s="126">
        <v>0</v>
      </c>
      <c r="K1014" s="49">
        <f t="shared" si="199"/>
        <v>0</v>
      </c>
    </row>
    <row r="1015" spans="1:11" ht="63" x14ac:dyDescent="0.2">
      <c r="A1015" s="4"/>
      <c r="B1015" s="4" t="s">
        <v>354</v>
      </c>
      <c r="C1015" s="4" t="s">
        <v>115</v>
      </c>
      <c r="D1015" s="4" t="s">
        <v>80</v>
      </c>
      <c r="E1015" s="5" t="s">
        <v>81</v>
      </c>
      <c r="F1015" s="11" t="s">
        <v>539</v>
      </c>
      <c r="G1015" s="6">
        <v>460.3</v>
      </c>
      <c r="H1015" s="127">
        <v>0</v>
      </c>
      <c r="I1015" s="127">
        <v>0</v>
      </c>
      <c r="J1015" s="126">
        <v>0</v>
      </c>
      <c r="K1015" s="49">
        <f t="shared" si="199"/>
        <v>0</v>
      </c>
    </row>
    <row r="1016" spans="1:11" ht="15.75" x14ac:dyDescent="0.2">
      <c r="A1016" s="4"/>
      <c r="B1016" s="143" t="s">
        <v>575</v>
      </c>
      <c r="C1016" s="11"/>
      <c r="D1016" s="133"/>
      <c r="E1016" s="138" t="s">
        <v>576</v>
      </c>
      <c r="F1016" s="11" t="s">
        <v>539</v>
      </c>
      <c r="G1016" s="152">
        <f t="shared" ref="G1016:H1020" si="215">G1017</f>
        <v>665.9</v>
      </c>
      <c r="H1016" s="152">
        <f t="shared" si="215"/>
        <v>665.9</v>
      </c>
      <c r="I1016" s="127">
        <v>0</v>
      </c>
      <c r="J1016" s="126">
        <f t="shared" si="205"/>
        <v>0</v>
      </c>
      <c r="K1016" s="49">
        <f t="shared" si="199"/>
        <v>-665.9</v>
      </c>
    </row>
    <row r="1017" spans="1:11" ht="15.75" x14ac:dyDescent="0.2">
      <c r="A1017" s="4"/>
      <c r="B1017" s="143" t="s">
        <v>577</v>
      </c>
      <c r="C1017" s="11"/>
      <c r="D1017" s="133"/>
      <c r="E1017" s="138" t="s">
        <v>578</v>
      </c>
      <c r="F1017" s="11" t="s">
        <v>539</v>
      </c>
      <c r="G1017" s="152">
        <f t="shared" si="215"/>
        <v>665.9</v>
      </c>
      <c r="H1017" s="152">
        <f t="shared" si="215"/>
        <v>665.9</v>
      </c>
      <c r="I1017" s="127">
        <v>0</v>
      </c>
      <c r="J1017" s="126">
        <f t="shared" si="205"/>
        <v>0</v>
      </c>
      <c r="K1017" s="49">
        <f t="shared" si="199"/>
        <v>-665.9</v>
      </c>
    </row>
    <row r="1018" spans="1:11" ht="15.75" x14ac:dyDescent="0.2">
      <c r="A1018" s="4"/>
      <c r="B1018" s="143" t="s">
        <v>577</v>
      </c>
      <c r="C1018" s="11" t="s">
        <v>544</v>
      </c>
      <c r="D1018" s="133"/>
      <c r="E1018" s="138" t="s">
        <v>545</v>
      </c>
      <c r="F1018" s="11" t="s">
        <v>539</v>
      </c>
      <c r="G1018" s="152">
        <f t="shared" si="215"/>
        <v>665.9</v>
      </c>
      <c r="H1018" s="152">
        <f t="shared" si="215"/>
        <v>665.9</v>
      </c>
      <c r="I1018" s="127">
        <v>0</v>
      </c>
      <c r="J1018" s="126">
        <f t="shared" si="205"/>
        <v>0</v>
      </c>
      <c r="K1018" s="49">
        <f t="shared" si="199"/>
        <v>-665.9</v>
      </c>
    </row>
    <row r="1019" spans="1:11" ht="15.75" x14ac:dyDescent="0.2">
      <c r="A1019" s="4"/>
      <c r="B1019" s="143" t="s">
        <v>577</v>
      </c>
      <c r="C1019" s="11" t="s">
        <v>579</v>
      </c>
      <c r="D1019" s="133"/>
      <c r="E1019" s="145" t="s">
        <v>580</v>
      </c>
      <c r="F1019" s="11" t="s">
        <v>539</v>
      </c>
      <c r="G1019" s="152">
        <f t="shared" si="215"/>
        <v>665.9</v>
      </c>
      <c r="H1019" s="152">
        <f t="shared" si="215"/>
        <v>665.9</v>
      </c>
      <c r="I1019" s="127">
        <v>0</v>
      </c>
      <c r="J1019" s="126">
        <f t="shared" si="205"/>
        <v>0</v>
      </c>
      <c r="K1019" s="49">
        <f t="shared" si="199"/>
        <v>-665.9</v>
      </c>
    </row>
    <row r="1020" spans="1:11" ht="63" x14ac:dyDescent="0.2">
      <c r="A1020" s="4"/>
      <c r="B1020" s="143" t="s">
        <v>577</v>
      </c>
      <c r="C1020" s="11" t="s">
        <v>581</v>
      </c>
      <c r="D1020" s="133"/>
      <c r="E1020" s="145" t="s">
        <v>582</v>
      </c>
      <c r="F1020" s="11" t="s">
        <v>539</v>
      </c>
      <c r="G1020" s="152">
        <f t="shared" si="215"/>
        <v>665.9</v>
      </c>
      <c r="H1020" s="152">
        <f t="shared" si="215"/>
        <v>665.9</v>
      </c>
      <c r="I1020" s="127">
        <v>0</v>
      </c>
      <c r="J1020" s="126">
        <f t="shared" si="205"/>
        <v>0</v>
      </c>
      <c r="K1020" s="49">
        <f t="shared" si="199"/>
        <v>-665.9</v>
      </c>
    </row>
    <row r="1021" spans="1:11" ht="47.25" x14ac:dyDescent="0.2">
      <c r="A1021" s="4"/>
      <c r="B1021" s="143" t="s">
        <v>577</v>
      </c>
      <c r="C1021" s="11" t="s">
        <v>581</v>
      </c>
      <c r="D1021" s="133" t="s">
        <v>11</v>
      </c>
      <c r="E1021" s="149" t="s">
        <v>12</v>
      </c>
      <c r="F1021" s="11" t="s">
        <v>539</v>
      </c>
      <c r="G1021" s="152">
        <v>665.9</v>
      </c>
      <c r="H1021" s="127">
        <v>665.9</v>
      </c>
      <c r="I1021" s="127">
        <v>0</v>
      </c>
      <c r="J1021" s="126">
        <f t="shared" si="205"/>
        <v>0</v>
      </c>
      <c r="K1021" s="49">
        <f t="shared" si="199"/>
        <v>-665.9</v>
      </c>
    </row>
    <row r="1022" spans="1:11" ht="15.75" x14ac:dyDescent="0.2">
      <c r="A1022" s="4"/>
      <c r="B1022" s="1" t="s">
        <v>508</v>
      </c>
      <c r="C1022" s="1"/>
      <c r="D1022" s="1"/>
      <c r="E1022" s="7" t="s">
        <v>509</v>
      </c>
      <c r="F1022" s="11" t="s">
        <v>539</v>
      </c>
      <c r="G1022" s="3">
        <f>G1023+G1029+G1049</f>
        <v>20294.2</v>
      </c>
      <c r="H1022" s="3">
        <f>H1023+H1029+H1049</f>
        <v>13866.8</v>
      </c>
      <c r="I1022" s="3">
        <f>I1023+I1029+I1049</f>
        <v>6071.3</v>
      </c>
      <c r="J1022" s="126">
        <f t="shared" si="205"/>
        <v>43.782992471226237</v>
      </c>
      <c r="K1022" s="49">
        <f t="shared" si="199"/>
        <v>-7795.4999999999991</v>
      </c>
    </row>
    <row r="1023" spans="1:11" ht="15.75" x14ac:dyDescent="0.25">
      <c r="A1023" s="1"/>
      <c r="B1023" s="1" t="s">
        <v>356</v>
      </c>
      <c r="C1023" s="1"/>
      <c r="D1023" s="1"/>
      <c r="E1023" s="2" t="s">
        <v>357</v>
      </c>
      <c r="F1023" s="11" t="s">
        <v>539</v>
      </c>
      <c r="G1023" s="3">
        <f>G1024</f>
        <v>5207.6000000000004</v>
      </c>
      <c r="H1023" s="3">
        <f t="shared" ref="H1023:I1027" si="216">H1024</f>
        <v>3056.3</v>
      </c>
      <c r="I1023" s="3">
        <f t="shared" si="216"/>
        <v>3056.3</v>
      </c>
      <c r="J1023" s="126">
        <f t="shared" si="205"/>
        <v>100</v>
      </c>
      <c r="K1023" s="49">
        <f t="shared" si="199"/>
        <v>0</v>
      </c>
    </row>
    <row r="1024" spans="1:11" ht="63" x14ac:dyDescent="0.25">
      <c r="A1024" s="1"/>
      <c r="B1024" s="1" t="s">
        <v>356</v>
      </c>
      <c r="C1024" s="1" t="s">
        <v>37</v>
      </c>
      <c r="D1024" s="1"/>
      <c r="E1024" s="2" t="s">
        <v>38</v>
      </c>
      <c r="F1024" s="11" t="s">
        <v>539</v>
      </c>
      <c r="G1024" s="3">
        <f>G1025</f>
        <v>5207.6000000000004</v>
      </c>
      <c r="H1024" s="3">
        <f t="shared" si="216"/>
        <v>3056.3</v>
      </c>
      <c r="I1024" s="3">
        <f t="shared" si="216"/>
        <v>3056.3</v>
      </c>
      <c r="J1024" s="126">
        <f t="shared" si="205"/>
        <v>100</v>
      </c>
      <c r="K1024" s="49">
        <f t="shared" si="199"/>
        <v>0</v>
      </c>
    </row>
    <row r="1025" spans="1:11" ht="78.75" x14ac:dyDescent="0.25">
      <c r="A1025" s="1"/>
      <c r="B1025" s="1" t="s">
        <v>356</v>
      </c>
      <c r="C1025" s="1" t="s">
        <v>74</v>
      </c>
      <c r="D1025" s="1"/>
      <c r="E1025" s="2" t="s">
        <v>75</v>
      </c>
      <c r="F1025" s="11" t="s">
        <v>539</v>
      </c>
      <c r="G1025" s="3">
        <f>G1026</f>
        <v>5207.6000000000004</v>
      </c>
      <c r="H1025" s="3">
        <f t="shared" si="216"/>
        <v>3056.3</v>
      </c>
      <c r="I1025" s="3">
        <f t="shared" si="216"/>
        <v>3056.3</v>
      </c>
      <c r="J1025" s="126">
        <f t="shared" si="205"/>
        <v>100</v>
      </c>
      <c r="K1025" s="49">
        <f t="shared" si="199"/>
        <v>0</v>
      </c>
    </row>
    <row r="1026" spans="1:11" ht="78.75" x14ac:dyDescent="0.25">
      <c r="A1026" s="1"/>
      <c r="B1026" s="1" t="s">
        <v>356</v>
      </c>
      <c r="C1026" s="1" t="s">
        <v>358</v>
      </c>
      <c r="D1026" s="1"/>
      <c r="E1026" s="2" t="s">
        <v>359</v>
      </c>
      <c r="F1026" s="11" t="s">
        <v>539</v>
      </c>
      <c r="G1026" s="3">
        <f>G1027</f>
        <v>5207.6000000000004</v>
      </c>
      <c r="H1026" s="3">
        <f t="shared" si="216"/>
        <v>3056.3</v>
      </c>
      <c r="I1026" s="3">
        <f t="shared" si="216"/>
        <v>3056.3</v>
      </c>
      <c r="J1026" s="126">
        <f t="shared" si="205"/>
        <v>100</v>
      </c>
      <c r="K1026" s="49">
        <f t="shared" si="199"/>
        <v>0</v>
      </c>
    </row>
    <row r="1027" spans="1:11" ht="94.5" x14ac:dyDescent="0.25">
      <c r="A1027" s="1"/>
      <c r="B1027" s="1" t="s">
        <v>356</v>
      </c>
      <c r="C1027" s="1" t="s">
        <v>360</v>
      </c>
      <c r="D1027" s="1"/>
      <c r="E1027" s="2" t="s">
        <v>361</v>
      </c>
      <c r="F1027" s="11" t="s">
        <v>539</v>
      </c>
      <c r="G1027" s="3">
        <f>G1028</f>
        <v>5207.6000000000004</v>
      </c>
      <c r="H1027" s="3">
        <f t="shared" si="216"/>
        <v>3056.3</v>
      </c>
      <c r="I1027" s="3">
        <f t="shared" si="216"/>
        <v>3056.3</v>
      </c>
      <c r="J1027" s="126">
        <f t="shared" si="205"/>
        <v>100</v>
      </c>
      <c r="K1027" s="49">
        <f t="shared" si="199"/>
        <v>0</v>
      </c>
    </row>
    <row r="1028" spans="1:11" ht="31.5" x14ac:dyDescent="0.2">
      <c r="A1028" s="4"/>
      <c r="B1028" s="4" t="s">
        <v>356</v>
      </c>
      <c r="C1028" s="4" t="s">
        <v>360</v>
      </c>
      <c r="D1028" s="4" t="s">
        <v>362</v>
      </c>
      <c r="E1028" s="5" t="s">
        <v>363</v>
      </c>
      <c r="F1028" s="11" t="s">
        <v>539</v>
      </c>
      <c r="G1028" s="6">
        <v>5207.6000000000004</v>
      </c>
      <c r="H1028" s="127">
        <v>3056.3</v>
      </c>
      <c r="I1028" s="127">
        <v>3056.3</v>
      </c>
      <c r="J1028" s="126">
        <f t="shared" si="205"/>
        <v>100</v>
      </c>
      <c r="K1028" s="49">
        <f t="shared" si="199"/>
        <v>0</v>
      </c>
    </row>
    <row r="1029" spans="1:11" ht="31.5" x14ac:dyDescent="0.25">
      <c r="A1029" s="1"/>
      <c r="B1029" s="1" t="s">
        <v>364</v>
      </c>
      <c r="C1029" s="1"/>
      <c r="D1029" s="1"/>
      <c r="E1029" s="2" t="s">
        <v>365</v>
      </c>
      <c r="F1029" s="11" t="s">
        <v>539</v>
      </c>
      <c r="G1029" s="3">
        <f>G1030+G1045</f>
        <v>7521.1</v>
      </c>
      <c r="H1029" s="3">
        <f t="shared" ref="H1029:I1029" si="217">H1030+H1045</f>
        <v>3245</v>
      </c>
      <c r="I1029" s="3">
        <f t="shared" si="217"/>
        <v>2393.5</v>
      </c>
      <c r="J1029" s="126">
        <f t="shared" si="205"/>
        <v>73.759630200308166</v>
      </c>
      <c r="K1029" s="49">
        <f t="shared" si="199"/>
        <v>-851.5</v>
      </c>
    </row>
    <row r="1030" spans="1:11" ht="63" x14ac:dyDescent="0.25">
      <c r="A1030" s="1"/>
      <c r="B1030" s="1" t="s">
        <v>364</v>
      </c>
      <c r="C1030" s="1" t="s">
        <v>37</v>
      </c>
      <c r="D1030" s="1"/>
      <c r="E1030" s="2" t="s">
        <v>38</v>
      </c>
      <c r="F1030" s="11" t="s">
        <v>539</v>
      </c>
      <c r="G1030" s="3">
        <f>G1031+G1035+G1041</f>
        <v>7343.5</v>
      </c>
      <c r="H1030" s="3">
        <f t="shared" ref="H1030:I1030" si="218">H1031+H1035+H1041</f>
        <v>3133.7</v>
      </c>
      <c r="I1030" s="3">
        <f t="shared" si="218"/>
        <v>2318.6</v>
      </c>
      <c r="J1030" s="126">
        <f t="shared" si="205"/>
        <v>73.989214028145639</v>
      </c>
      <c r="K1030" s="49">
        <f t="shared" si="199"/>
        <v>-815.09999999999991</v>
      </c>
    </row>
    <row r="1031" spans="1:11" ht="78.75" x14ac:dyDescent="0.25">
      <c r="A1031" s="1"/>
      <c r="B1031" s="1" t="s">
        <v>364</v>
      </c>
      <c r="C1031" s="1" t="s">
        <v>74</v>
      </c>
      <c r="D1031" s="1"/>
      <c r="E1031" s="2" t="s">
        <v>75</v>
      </c>
      <c r="F1031" s="11" t="s">
        <v>539</v>
      </c>
      <c r="G1031" s="3">
        <f t="shared" ref="G1031:H1033" si="219">G1032</f>
        <v>353.1</v>
      </c>
      <c r="H1031" s="3">
        <f t="shared" si="219"/>
        <v>220.7</v>
      </c>
      <c r="I1031" s="127">
        <v>0</v>
      </c>
      <c r="J1031" s="126">
        <v>0</v>
      </c>
      <c r="K1031" s="49">
        <f t="shared" si="199"/>
        <v>-220.7</v>
      </c>
    </row>
    <row r="1032" spans="1:11" ht="78.75" x14ac:dyDescent="0.25">
      <c r="A1032" s="1"/>
      <c r="B1032" s="1" t="s">
        <v>364</v>
      </c>
      <c r="C1032" s="1" t="s">
        <v>358</v>
      </c>
      <c r="D1032" s="1"/>
      <c r="E1032" s="2" t="s">
        <v>359</v>
      </c>
      <c r="F1032" s="11" t="s">
        <v>539</v>
      </c>
      <c r="G1032" s="3">
        <f t="shared" si="219"/>
        <v>353.1</v>
      </c>
      <c r="H1032" s="3">
        <f t="shared" si="219"/>
        <v>220.7</v>
      </c>
      <c r="I1032" s="127">
        <v>0</v>
      </c>
      <c r="J1032" s="126">
        <v>0</v>
      </c>
      <c r="K1032" s="49">
        <f t="shared" si="199"/>
        <v>-220.7</v>
      </c>
    </row>
    <row r="1033" spans="1:11" ht="78.75" x14ac:dyDescent="0.25">
      <c r="A1033" s="1"/>
      <c r="B1033" s="1" t="s">
        <v>364</v>
      </c>
      <c r="C1033" s="1" t="s">
        <v>368</v>
      </c>
      <c r="D1033" s="1"/>
      <c r="E1033" s="2" t="s">
        <v>369</v>
      </c>
      <c r="F1033" s="11" t="s">
        <v>539</v>
      </c>
      <c r="G1033" s="3">
        <f t="shared" si="219"/>
        <v>353.1</v>
      </c>
      <c r="H1033" s="3">
        <f t="shared" si="219"/>
        <v>220.7</v>
      </c>
      <c r="I1033" s="127">
        <v>0</v>
      </c>
      <c r="J1033" s="126">
        <v>0</v>
      </c>
      <c r="K1033" s="49">
        <f t="shared" si="199"/>
        <v>-220.7</v>
      </c>
    </row>
    <row r="1034" spans="1:11" ht="47.25" x14ac:dyDescent="0.2">
      <c r="A1034" s="4"/>
      <c r="B1034" s="4" t="s">
        <v>364</v>
      </c>
      <c r="C1034" s="4" t="s">
        <v>368</v>
      </c>
      <c r="D1034" s="4" t="s">
        <v>11</v>
      </c>
      <c r="E1034" s="5" t="s">
        <v>12</v>
      </c>
      <c r="F1034" s="11" t="s">
        <v>539</v>
      </c>
      <c r="G1034" s="6">
        <v>353.1</v>
      </c>
      <c r="H1034" s="127">
        <v>220.7</v>
      </c>
      <c r="I1034" s="127">
        <v>0</v>
      </c>
      <c r="J1034" s="126">
        <v>0</v>
      </c>
      <c r="K1034" s="49">
        <f t="shared" si="199"/>
        <v>-220.7</v>
      </c>
    </row>
    <row r="1035" spans="1:11" ht="63" x14ac:dyDescent="0.25">
      <c r="A1035" s="1"/>
      <c r="B1035" s="1" t="s">
        <v>364</v>
      </c>
      <c r="C1035" s="1" t="s">
        <v>370</v>
      </c>
      <c r="D1035" s="1"/>
      <c r="E1035" s="2" t="s">
        <v>371</v>
      </c>
      <c r="F1035" s="11" t="s">
        <v>539</v>
      </c>
      <c r="G1035" s="3">
        <f>G1036</f>
        <v>6697.5999999999995</v>
      </c>
      <c r="H1035" s="3">
        <f t="shared" ref="H1035:I1035" si="220">H1036</f>
        <v>2913</v>
      </c>
      <c r="I1035" s="3">
        <f t="shared" si="220"/>
        <v>2318.6</v>
      </c>
      <c r="J1035" s="126">
        <f t="shared" si="205"/>
        <v>79.59491932715413</v>
      </c>
      <c r="K1035" s="49">
        <f t="shared" si="199"/>
        <v>-594.40000000000009</v>
      </c>
    </row>
    <row r="1036" spans="1:11" ht="110.25" x14ac:dyDescent="0.25">
      <c r="A1036" s="1"/>
      <c r="B1036" s="1" t="s">
        <v>364</v>
      </c>
      <c r="C1036" s="1" t="s">
        <v>372</v>
      </c>
      <c r="D1036" s="1"/>
      <c r="E1036" s="2" t="s">
        <v>373</v>
      </c>
      <c r="F1036" s="11" t="s">
        <v>539</v>
      </c>
      <c r="G1036" s="3">
        <f>G1037+G1039</f>
        <v>6697.5999999999995</v>
      </c>
      <c r="H1036" s="3">
        <f t="shared" ref="H1036:I1036" si="221">H1037+H1039</f>
        <v>2913</v>
      </c>
      <c r="I1036" s="3">
        <f t="shared" si="221"/>
        <v>2318.6</v>
      </c>
      <c r="J1036" s="126">
        <f t="shared" si="205"/>
        <v>79.59491932715413</v>
      </c>
      <c r="K1036" s="49">
        <f t="shared" si="199"/>
        <v>-594.40000000000009</v>
      </c>
    </row>
    <row r="1037" spans="1:11" ht="15.75" x14ac:dyDescent="0.2">
      <c r="A1037" s="1"/>
      <c r="B1037" s="1" t="s">
        <v>364</v>
      </c>
      <c r="C1037" s="11" t="s">
        <v>583</v>
      </c>
      <c r="D1037" s="133"/>
      <c r="E1037" s="138" t="s">
        <v>584</v>
      </c>
      <c r="F1037" s="11" t="s">
        <v>539</v>
      </c>
      <c r="G1037" s="3">
        <f>G1038</f>
        <v>1643.7</v>
      </c>
      <c r="H1037" s="3">
        <f t="shared" ref="H1037:I1037" si="222">H1038</f>
        <v>679.2</v>
      </c>
      <c r="I1037" s="3">
        <f t="shared" si="222"/>
        <v>230.7</v>
      </c>
      <c r="J1037" s="126">
        <f t="shared" si="205"/>
        <v>33.966431095406357</v>
      </c>
      <c r="K1037" s="49">
        <f t="shared" si="199"/>
        <v>-448.50000000000006</v>
      </c>
    </row>
    <row r="1038" spans="1:11" ht="31.5" x14ac:dyDescent="0.2">
      <c r="A1038" s="1"/>
      <c r="B1038" s="1" t="s">
        <v>364</v>
      </c>
      <c r="C1038" s="11" t="s">
        <v>583</v>
      </c>
      <c r="D1038" s="133" t="s">
        <v>362</v>
      </c>
      <c r="E1038" s="138" t="s">
        <v>363</v>
      </c>
      <c r="F1038" s="11" t="s">
        <v>539</v>
      </c>
      <c r="G1038" s="3">
        <v>1643.7</v>
      </c>
      <c r="H1038" s="127">
        <v>679.2</v>
      </c>
      <c r="I1038" s="127">
        <v>230.7</v>
      </c>
      <c r="J1038" s="126">
        <f t="shared" si="205"/>
        <v>33.966431095406357</v>
      </c>
      <c r="K1038" s="49">
        <f t="shared" si="199"/>
        <v>-448.50000000000006</v>
      </c>
    </row>
    <row r="1039" spans="1:11" ht="126" x14ac:dyDescent="0.25">
      <c r="A1039" s="1"/>
      <c r="B1039" s="1" t="s">
        <v>364</v>
      </c>
      <c r="C1039" s="1" t="s">
        <v>374</v>
      </c>
      <c r="D1039" s="1"/>
      <c r="E1039" s="2" t="s">
        <v>375</v>
      </c>
      <c r="F1039" s="11" t="s">
        <v>539</v>
      </c>
      <c r="G1039" s="3">
        <f>G1040</f>
        <v>5053.8999999999996</v>
      </c>
      <c r="H1039" s="3">
        <f t="shared" ref="H1039:I1039" si="223">H1040</f>
        <v>2233.8000000000002</v>
      </c>
      <c r="I1039" s="3">
        <f t="shared" si="223"/>
        <v>2087.9</v>
      </c>
      <c r="J1039" s="126">
        <f t="shared" si="205"/>
        <v>93.468528964097047</v>
      </c>
      <c r="K1039" s="49">
        <f t="shared" si="199"/>
        <v>-145.90000000000009</v>
      </c>
    </row>
    <row r="1040" spans="1:11" ht="31.5" x14ac:dyDescent="0.2">
      <c r="A1040" s="4"/>
      <c r="B1040" s="4" t="s">
        <v>364</v>
      </c>
      <c r="C1040" s="4" t="s">
        <v>374</v>
      </c>
      <c r="D1040" s="4" t="s">
        <v>362</v>
      </c>
      <c r="E1040" s="5" t="s">
        <v>363</v>
      </c>
      <c r="F1040" s="11" t="s">
        <v>539</v>
      </c>
      <c r="G1040" s="6">
        <v>5053.8999999999996</v>
      </c>
      <c r="H1040" s="127">
        <v>2233.8000000000002</v>
      </c>
      <c r="I1040" s="127">
        <v>2087.9</v>
      </c>
      <c r="J1040" s="126">
        <f t="shared" si="205"/>
        <v>93.468528964097047</v>
      </c>
      <c r="K1040" s="49">
        <f t="shared" si="199"/>
        <v>-145.90000000000009</v>
      </c>
    </row>
    <row r="1041" spans="1:11" ht="78.75" x14ac:dyDescent="0.25">
      <c r="A1041" s="1"/>
      <c r="B1041" s="1" t="s">
        <v>364</v>
      </c>
      <c r="C1041" s="1" t="s">
        <v>376</v>
      </c>
      <c r="D1041" s="1"/>
      <c r="E1041" s="2" t="s">
        <v>377</v>
      </c>
      <c r="F1041" s="11" t="s">
        <v>539</v>
      </c>
      <c r="G1041" s="3">
        <f>G1042</f>
        <v>292.8</v>
      </c>
      <c r="H1041" s="127">
        <v>0</v>
      </c>
      <c r="I1041" s="127">
        <v>0</v>
      </c>
      <c r="J1041" s="126">
        <v>0</v>
      </c>
      <c r="K1041" s="49">
        <f t="shared" si="199"/>
        <v>0</v>
      </c>
    </row>
    <row r="1042" spans="1:11" ht="110.25" x14ac:dyDescent="0.25">
      <c r="A1042" s="1"/>
      <c r="B1042" s="1" t="s">
        <v>364</v>
      </c>
      <c r="C1042" s="1" t="s">
        <v>378</v>
      </c>
      <c r="D1042" s="1"/>
      <c r="E1042" s="2" t="s">
        <v>379</v>
      </c>
      <c r="F1042" s="11" t="s">
        <v>539</v>
      </c>
      <c r="G1042" s="3">
        <f>G1043</f>
        <v>292.8</v>
      </c>
      <c r="H1042" s="127">
        <v>0</v>
      </c>
      <c r="I1042" s="127">
        <v>0</v>
      </c>
      <c r="J1042" s="126">
        <v>0</v>
      </c>
      <c r="K1042" s="49">
        <f t="shared" ref="K1042:K1103" si="224">I1042-H1042</f>
        <v>0</v>
      </c>
    </row>
    <row r="1043" spans="1:11" ht="94.5" x14ac:dyDescent="0.25">
      <c r="A1043" s="1"/>
      <c r="B1043" s="1" t="s">
        <v>364</v>
      </c>
      <c r="C1043" s="1" t="s">
        <v>380</v>
      </c>
      <c r="D1043" s="1"/>
      <c r="E1043" s="2" t="s">
        <v>517</v>
      </c>
      <c r="F1043" s="11" t="s">
        <v>539</v>
      </c>
      <c r="G1043" s="3">
        <f>G1044</f>
        <v>292.8</v>
      </c>
      <c r="H1043" s="127">
        <v>0</v>
      </c>
      <c r="I1043" s="127">
        <v>0</v>
      </c>
      <c r="J1043" s="126">
        <v>0</v>
      </c>
      <c r="K1043" s="49">
        <f t="shared" si="224"/>
        <v>0</v>
      </c>
    </row>
    <row r="1044" spans="1:11" ht="31.5" x14ac:dyDescent="0.2">
      <c r="A1044" s="4"/>
      <c r="B1044" s="4" t="s">
        <v>364</v>
      </c>
      <c r="C1044" s="4" t="s">
        <v>380</v>
      </c>
      <c r="D1044" s="4" t="s">
        <v>362</v>
      </c>
      <c r="E1044" s="5" t="s">
        <v>363</v>
      </c>
      <c r="F1044" s="11" t="s">
        <v>539</v>
      </c>
      <c r="G1044" s="6">
        <v>292.8</v>
      </c>
      <c r="H1044" s="127">
        <v>0</v>
      </c>
      <c r="I1044" s="127">
        <v>0</v>
      </c>
      <c r="J1044" s="126">
        <v>0</v>
      </c>
      <c r="K1044" s="49">
        <f t="shared" si="224"/>
        <v>0</v>
      </c>
    </row>
    <row r="1045" spans="1:11" ht="78.75" x14ac:dyDescent="0.2">
      <c r="A1045" s="4"/>
      <c r="B1045" s="143" t="s">
        <v>585</v>
      </c>
      <c r="C1045" s="11" t="s">
        <v>180</v>
      </c>
      <c r="D1045" s="133"/>
      <c r="E1045" s="138" t="s">
        <v>181</v>
      </c>
      <c r="F1045" s="11"/>
      <c r="G1045" s="6">
        <f>G1046</f>
        <v>177.6</v>
      </c>
      <c r="H1045" s="6">
        <f t="shared" ref="H1045:I1045" si="225">H1046</f>
        <v>111.3</v>
      </c>
      <c r="I1045" s="6">
        <f t="shared" si="225"/>
        <v>74.900000000000006</v>
      </c>
      <c r="J1045" s="126">
        <f t="shared" si="205"/>
        <v>67.29559748427674</v>
      </c>
      <c r="K1045" s="49">
        <f t="shared" si="224"/>
        <v>-36.399999999999991</v>
      </c>
    </row>
    <row r="1046" spans="1:11" ht="47.25" x14ac:dyDescent="0.2">
      <c r="A1046" s="4"/>
      <c r="B1046" s="143" t="s">
        <v>585</v>
      </c>
      <c r="C1046" s="11" t="s">
        <v>182</v>
      </c>
      <c r="D1046" s="133"/>
      <c r="E1046" s="138" t="s">
        <v>183</v>
      </c>
      <c r="F1046" s="11"/>
      <c r="G1046" s="6">
        <f>G1047</f>
        <v>177.6</v>
      </c>
      <c r="H1046" s="6">
        <f>H1047</f>
        <v>111.3</v>
      </c>
      <c r="I1046" s="6">
        <f>I1047</f>
        <v>74.900000000000006</v>
      </c>
      <c r="J1046" s="126">
        <f t="shared" si="205"/>
        <v>67.29559748427674</v>
      </c>
      <c r="K1046" s="49">
        <f t="shared" si="224"/>
        <v>-36.399999999999991</v>
      </c>
    </row>
    <row r="1047" spans="1:11" ht="189" x14ac:dyDescent="0.2">
      <c r="A1047" s="4"/>
      <c r="B1047" s="143" t="s">
        <v>585</v>
      </c>
      <c r="C1047" s="11" t="s">
        <v>586</v>
      </c>
      <c r="D1047" s="133"/>
      <c r="E1047" s="153" t="s">
        <v>587</v>
      </c>
      <c r="F1047" s="11"/>
      <c r="G1047" s="152">
        <f>G1048</f>
        <v>177.6</v>
      </c>
      <c r="H1047" s="152">
        <f t="shared" ref="H1047:I1047" si="226">H1048</f>
        <v>111.3</v>
      </c>
      <c r="I1047" s="152">
        <f t="shared" si="226"/>
        <v>74.900000000000006</v>
      </c>
      <c r="J1047" s="126">
        <f t="shared" si="205"/>
        <v>67.29559748427674</v>
      </c>
      <c r="K1047" s="49">
        <f t="shared" si="224"/>
        <v>-36.399999999999991</v>
      </c>
    </row>
    <row r="1048" spans="1:11" ht="15.75" x14ac:dyDescent="0.2">
      <c r="A1048" s="4"/>
      <c r="B1048" s="143" t="s">
        <v>585</v>
      </c>
      <c r="C1048" s="11" t="s">
        <v>586</v>
      </c>
      <c r="D1048" s="133" t="s">
        <v>13</v>
      </c>
      <c r="E1048" s="154" t="s">
        <v>14</v>
      </c>
      <c r="F1048" s="11"/>
      <c r="G1048" s="152">
        <v>177.6</v>
      </c>
      <c r="H1048" s="127">
        <v>111.3</v>
      </c>
      <c r="I1048" s="127">
        <v>74.900000000000006</v>
      </c>
      <c r="J1048" s="126">
        <f t="shared" si="205"/>
        <v>67.29559748427674</v>
      </c>
      <c r="K1048" s="49">
        <f t="shared" si="224"/>
        <v>-36.399999999999991</v>
      </c>
    </row>
    <row r="1049" spans="1:11" ht="15.75" x14ac:dyDescent="0.25">
      <c r="A1049" s="1"/>
      <c r="B1049" s="1" t="s">
        <v>381</v>
      </c>
      <c r="C1049" s="1"/>
      <c r="D1049" s="1"/>
      <c r="E1049" s="2" t="s">
        <v>382</v>
      </c>
      <c r="F1049" s="11" t="s">
        <v>539</v>
      </c>
      <c r="G1049" s="3">
        <f>G1050</f>
        <v>7565.5</v>
      </c>
      <c r="H1049" s="3">
        <f t="shared" ref="H1049:I1053" si="227">H1050</f>
        <v>7565.5</v>
      </c>
      <c r="I1049" s="3">
        <f t="shared" si="227"/>
        <v>621.5</v>
      </c>
      <c r="J1049" s="126">
        <f t="shared" si="205"/>
        <v>8.2149230057497853</v>
      </c>
      <c r="K1049" s="49">
        <f t="shared" si="224"/>
        <v>-6944</v>
      </c>
    </row>
    <row r="1050" spans="1:11" ht="63" x14ac:dyDescent="0.25">
      <c r="A1050" s="1"/>
      <c r="B1050" s="1" t="s">
        <v>381</v>
      </c>
      <c r="C1050" s="1" t="s">
        <v>37</v>
      </c>
      <c r="D1050" s="1"/>
      <c r="E1050" s="2" t="s">
        <v>38</v>
      </c>
      <c r="F1050" s="11" t="s">
        <v>539</v>
      </c>
      <c r="G1050" s="3">
        <f>G1051</f>
        <v>7565.5</v>
      </c>
      <c r="H1050" s="3">
        <f t="shared" si="227"/>
        <v>7565.5</v>
      </c>
      <c r="I1050" s="3">
        <f t="shared" si="227"/>
        <v>621.5</v>
      </c>
      <c r="J1050" s="126">
        <f t="shared" si="205"/>
        <v>8.2149230057497853</v>
      </c>
      <c r="K1050" s="49">
        <f t="shared" si="224"/>
        <v>-6944</v>
      </c>
    </row>
    <row r="1051" spans="1:11" ht="113.25" customHeight="1" x14ac:dyDescent="0.25">
      <c r="A1051" s="1"/>
      <c r="B1051" s="1" t="s">
        <v>381</v>
      </c>
      <c r="C1051" s="1" t="s">
        <v>39</v>
      </c>
      <c r="D1051" s="1"/>
      <c r="E1051" s="2" t="s">
        <v>40</v>
      </c>
      <c r="F1051" s="11" t="s">
        <v>539</v>
      </c>
      <c r="G1051" s="3">
        <f>G1052</f>
        <v>7565.5</v>
      </c>
      <c r="H1051" s="3">
        <f t="shared" si="227"/>
        <v>7565.5</v>
      </c>
      <c r="I1051" s="3">
        <f t="shared" si="227"/>
        <v>621.5</v>
      </c>
      <c r="J1051" s="126">
        <f t="shared" si="205"/>
        <v>8.2149230057497853</v>
      </c>
      <c r="K1051" s="49">
        <f t="shared" si="224"/>
        <v>-6944</v>
      </c>
    </row>
    <row r="1052" spans="1:11" ht="47.25" x14ac:dyDescent="0.25">
      <c r="A1052" s="1"/>
      <c r="B1052" s="1" t="s">
        <v>381</v>
      </c>
      <c r="C1052" s="1" t="s">
        <v>41</v>
      </c>
      <c r="D1052" s="1"/>
      <c r="E1052" s="2" t="s">
        <v>42</v>
      </c>
      <c r="F1052" s="11" t="s">
        <v>539</v>
      </c>
      <c r="G1052" s="3">
        <f>G1053</f>
        <v>7565.5</v>
      </c>
      <c r="H1052" s="3">
        <f t="shared" si="227"/>
        <v>7565.5</v>
      </c>
      <c r="I1052" s="3">
        <f t="shared" si="227"/>
        <v>621.5</v>
      </c>
      <c r="J1052" s="126">
        <f t="shared" si="205"/>
        <v>8.2149230057497853</v>
      </c>
      <c r="K1052" s="49">
        <f t="shared" si="224"/>
        <v>-6944</v>
      </c>
    </row>
    <row r="1053" spans="1:11" ht="189" x14ac:dyDescent="0.25">
      <c r="A1053" s="1"/>
      <c r="B1053" s="1" t="s">
        <v>381</v>
      </c>
      <c r="C1053" s="1" t="s">
        <v>383</v>
      </c>
      <c r="D1053" s="1"/>
      <c r="E1053" s="8" t="s">
        <v>384</v>
      </c>
      <c r="F1053" s="11" t="s">
        <v>539</v>
      </c>
      <c r="G1053" s="3">
        <f>G1054</f>
        <v>7565.5</v>
      </c>
      <c r="H1053" s="3">
        <f t="shared" si="227"/>
        <v>7565.5</v>
      </c>
      <c r="I1053" s="3">
        <f t="shared" si="227"/>
        <v>621.5</v>
      </c>
      <c r="J1053" s="126">
        <f t="shared" ref="J1053:J1054" si="228">I1053/H1053*100</f>
        <v>8.2149230057497853</v>
      </c>
      <c r="K1053" s="49">
        <f t="shared" si="224"/>
        <v>-6944</v>
      </c>
    </row>
    <row r="1054" spans="1:11" ht="47.25" x14ac:dyDescent="0.2">
      <c r="A1054" s="4"/>
      <c r="B1054" s="4" t="s">
        <v>381</v>
      </c>
      <c r="C1054" s="4" t="s">
        <v>383</v>
      </c>
      <c r="D1054" s="4" t="s">
        <v>241</v>
      </c>
      <c r="E1054" s="5" t="s">
        <v>242</v>
      </c>
      <c r="F1054" s="11" t="s">
        <v>539</v>
      </c>
      <c r="G1054" s="6">
        <v>7565.5</v>
      </c>
      <c r="H1054" s="127">
        <v>7565.5</v>
      </c>
      <c r="I1054" s="127">
        <v>621.5</v>
      </c>
      <c r="J1054" s="126">
        <f t="shared" si="228"/>
        <v>8.2149230057497853</v>
      </c>
      <c r="K1054" s="49">
        <f t="shared" si="224"/>
        <v>-6944</v>
      </c>
    </row>
    <row r="1055" spans="1:11" ht="31.5" x14ac:dyDescent="0.2">
      <c r="A1055" s="4"/>
      <c r="B1055" s="1" t="s">
        <v>510</v>
      </c>
      <c r="C1055" s="1"/>
      <c r="D1055" s="1"/>
      <c r="E1055" s="7" t="s">
        <v>511</v>
      </c>
      <c r="F1055" s="11" t="s">
        <v>539</v>
      </c>
      <c r="G1055" s="3">
        <f>G1056+G1068</f>
        <v>40764.799999999996</v>
      </c>
      <c r="H1055" s="3">
        <f t="shared" ref="H1055:I1055" si="229">H1056+H1068</f>
        <v>15138.999999999998</v>
      </c>
      <c r="I1055" s="3">
        <f t="shared" si="229"/>
        <v>14433.4</v>
      </c>
      <c r="J1055" s="126">
        <f t="shared" ref="J1055:J1083" si="230">I1055/H1055*100</f>
        <v>95.339190171081327</v>
      </c>
      <c r="K1055" s="49">
        <f t="shared" si="224"/>
        <v>-705.59999999999854</v>
      </c>
    </row>
    <row r="1056" spans="1:11" ht="15.75" x14ac:dyDescent="0.25">
      <c r="A1056" s="1"/>
      <c r="B1056" s="1" t="s">
        <v>385</v>
      </c>
      <c r="C1056" s="1"/>
      <c r="D1056" s="1"/>
      <c r="E1056" s="2" t="s">
        <v>386</v>
      </c>
      <c r="F1056" s="11" t="s">
        <v>539</v>
      </c>
      <c r="G1056" s="3">
        <f>G1057</f>
        <v>35568.6</v>
      </c>
      <c r="H1056" s="3">
        <f t="shared" ref="H1056:I1057" si="231">H1057</f>
        <v>15112.999999999998</v>
      </c>
      <c r="I1056" s="3">
        <f t="shared" si="231"/>
        <v>14407.4</v>
      </c>
      <c r="J1056" s="126">
        <f t="shared" si="230"/>
        <v>95.331171838814271</v>
      </c>
      <c r="K1056" s="49">
        <f t="shared" si="224"/>
        <v>-705.59999999999854</v>
      </c>
    </row>
    <row r="1057" spans="1:11" ht="63" x14ac:dyDescent="0.25">
      <c r="A1057" s="1"/>
      <c r="B1057" s="1" t="s">
        <v>385</v>
      </c>
      <c r="C1057" s="1" t="s">
        <v>213</v>
      </c>
      <c r="D1057" s="1"/>
      <c r="E1057" s="2" t="s">
        <v>214</v>
      </c>
      <c r="F1057" s="11" t="s">
        <v>539</v>
      </c>
      <c r="G1057" s="3">
        <f>G1058</f>
        <v>35568.6</v>
      </c>
      <c r="H1057" s="3">
        <f t="shared" si="231"/>
        <v>15112.999999999998</v>
      </c>
      <c r="I1057" s="3">
        <f t="shared" si="231"/>
        <v>14407.4</v>
      </c>
      <c r="J1057" s="126">
        <f t="shared" si="230"/>
        <v>95.331171838814271</v>
      </c>
      <c r="K1057" s="49">
        <f t="shared" si="224"/>
        <v>-705.59999999999854</v>
      </c>
    </row>
    <row r="1058" spans="1:11" ht="63" x14ac:dyDescent="0.25">
      <c r="A1058" s="1"/>
      <c r="B1058" s="1" t="s">
        <v>385</v>
      </c>
      <c r="C1058" s="1" t="s">
        <v>387</v>
      </c>
      <c r="D1058" s="1"/>
      <c r="E1058" s="2" t="s">
        <v>388</v>
      </c>
      <c r="F1058" s="11" t="s">
        <v>539</v>
      </c>
      <c r="G1058" s="3">
        <f>G1059+G1065</f>
        <v>35568.6</v>
      </c>
      <c r="H1058" s="3">
        <f t="shared" ref="H1058:I1058" si="232">H1059+H1065</f>
        <v>15112.999999999998</v>
      </c>
      <c r="I1058" s="3">
        <f t="shared" si="232"/>
        <v>14407.4</v>
      </c>
      <c r="J1058" s="126">
        <f t="shared" si="230"/>
        <v>95.331171838814271</v>
      </c>
      <c r="K1058" s="49">
        <f t="shared" si="224"/>
        <v>-705.59999999999854</v>
      </c>
    </row>
    <row r="1059" spans="1:11" ht="63" x14ac:dyDescent="0.25">
      <c r="A1059" s="1"/>
      <c r="B1059" s="1" t="s">
        <v>385</v>
      </c>
      <c r="C1059" s="1" t="s">
        <v>389</v>
      </c>
      <c r="D1059" s="1"/>
      <c r="E1059" s="2" t="s">
        <v>105</v>
      </c>
      <c r="F1059" s="11" t="s">
        <v>539</v>
      </c>
      <c r="G1059" s="3">
        <f>G1060</f>
        <v>34603</v>
      </c>
      <c r="H1059" s="3">
        <f t="shared" ref="H1059:I1059" si="233">H1060</f>
        <v>15112.999999999998</v>
      </c>
      <c r="I1059" s="3">
        <f t="shared" si="233"/>
        <v>14407.4</v>
      </c>
      <c r="J1059" s="126">
        <f t="shared" si="230"/>
        <v>95.331171838814271</v>
      </c>
      <c r="K1059" s="49">
        <f t="shared" si="224"/>
        <v>-705.59999999999854</v>
      </c>
    </row>
    <row r="1060" spans="1:11" ht="31.5" x14ac:dyDescent="0.25">
      <c r="A1060" s="1"/>
      <c r="B1060" s="1" t="s">
        <v>385</v>
      </c>
      <c r="C1060" s="1" t="s">
        <v>390</v>
      </c>
      <c r="D1060" s="1"/>
      <c r="E1060" s="2" t="s">
        <v>391</v>
      </c>
      <c r="F1060" s="11" t="s">
        <v>539</v>
      </c>
      <c r="G1060" s="3">
        <f>G1061+G1062+G1063+G1064</f>
        <v>34603</v>
      </c>
      <c r="H1060" s="3">
        <f t="shared" ref="H1060:I1060" si="234">H1061+H1062+H1063+H1064</f>
        <v>15112.999999999998</v>
      </c>
      <c r="I1060" s="3">
        <f t="shared" si="234"/>
        <v>14407.4</v>
      </c>
      <c r="J1060" s="126">
        <f t="shared" si="230"/>
        <v>95.331171838814271</v>
      </c>
      <c r="K1060" s="49">
        <f t="shared" si="224"/>
        <v>-705.59999999999854</v>
      </c>
    </row>
    <row r="1061" spans="1:11" ht="110.25" x14ac:dyDescent="0.2">
      <c r="A1061" s="4"/>
      <c r="B1061" s="4" t="s">
        <v>385</v>
      </c>
      <c r="C1061" s="4" t="s">
        <v>390</v>
      </c>
      <c r="D1061" s="4" t="s">
        <v>9</v>
      </c>
      <c r="E1061" s="5" t="s">
        <v>10</v>
      </c>
      <c r="F1061" s="11" t="s">
        <v>539</v>
      </c>
      <c r="G1061" s="6">
        <v>8499.9</v>
      </c>
      <c r="H1061" s="127">
        <v>4087.5</v>
      </c>
      <c r="I1061" s="127">
        <v>4081.2</v>
      </c>
      <c r="J1061" s="126">
        <f t="shared" si="230"/>
        <v>99.845871559633025</v>
      </c>
      <c r="K1061" s="49">
        <f t="shared" si="224"/>
        <v>-6.3000000000001819</v>
      </c>
    </row>
    <row r="1062" spans="1:11" ht="47.25" x14ac:dyDescent="0.2">
      <c r="A1062" s="4"/>
      <c r="B1062" s="4" t="s">
        <v>385</v>
      </c>
      <c r="C1062" s="4" t="s">
        <v>390</v>
      </c>
      <c r="D1062" s="4" t="s">
        <v>11</v>
      </c>
      <c r="E1062" s="5" t="s">
        <v>12</v>
      </c>
      <c r="F1062" s="11" t="s">
        <v>539</v>
      </c>
      <c r="G1062" s="6">
        <v>6975.1</v>
      </c>
      <c r="H1062" s="127">
        <v>2386.9</v>
      </c>
      <c r="I1062" s="127">
        <v>1687.7</v>
      </c>
      <c r="J1062" s="126">
        <f t="shared" si="230"/>
        <v>70.706774477355566</v>
      </c>
      <c r="K1062" s="49">
        <f t="shared" si="224"/>
        <v>-699.2</v>
      </c>
    </row>
    <row r="1063" spans="1:11" ht="63" x14ac:dyDescent="0.2">
      <c r="A1063" s="4"/>
      <c r="B1063" s="4" t="s">
        <v>385</v>
      </c>
      <c r="C1063" s="4" t="s">
        <v>390</v>
      </c>
      <c r="D1063" s="4" t="s">
        <v>80</v>
      </c>
      <c r="E1063" s="5" t="s">
        <v>81</v>
      </c>
      <c r="F1063" s="11" t="s">
        <v>539</v>
      </c>
      <c r="G1063" s="6">
        <v>18765.8</v>
      </c>
      <c r="H1063" s="127">
        <v>8520.2999999999993</v>
      </c>
      <c r="I1063" s="127">
        <v>8520.2999999999993</v>
      </c>
      <c r="J1063" s="126">
        <f t="shared" si="230"/>
        <v>100</v>
      </c>
      <c r="K1063" s="49">
        <f t="shared" si="224"/>
        <v>0</v>
      </c>
    </row>
    <row r="1064" spans="1:11" ht="15.75" x14ac:dyDescent="0.2">
      <c r="A1064" s="4"/>
      <c r="B1064" s="4" t="s">
        <v>385</v>
      </c>
      <c r="C1064" s="4" t="s">
        <v>390</v>
      </c>
      <c r="D1064" s="4" t="s">
        <v>13</v>
      </c>
      <c r="E1064" s="5" t="s">
        <v>14</v>
      </c>
      <c r="F1064" s="11" t="s">
        <v>539</v>
      </c>
      <c r="G1064" s="6">
        <v>362.2</v>
      </c>
      <c r="H1064" s="127">
        <v>118.3</v>
      </c>
      <c r="I1064" s="127">
        <v>118.2</v>
      </c>
      <c r="J1064" s="126">
        <f t="shared" si="230"/>
        <v>99.915469146238379</v>
      </c>
      <c r="K1064" s="49">
        <f t="shared" si="224"/>
        <v>-9.9999999999994316E-2</v>
      </c>
    </row>
    <row r="1065" spans="1:11" ht="47.25" x14ac:dyDescent="0.25">
      <c r="A1065" s="1"/>
      <c r="B1065" s="1" t="s">
        <v>385</v>
      </c>
      <c r="C1065" s="1" t="s">
        <v>392</v>
      </c>
      <c r="D1065" s="1"/>
      <c r="E1065" s="2" t="s">
        <v>393</v>
      </c>
      <c r="F1065" s="11" t="s">
        <v>539</v>
      </c>
      <c r="G1065" s="3">
        <f>G1066</f>
        <v>965.6</v>
      </c>
      <c r="H1065" s="127">
        <v>0</v>
      </c>
      <c r="I1065" s="127">
        <v>0</v>
      </c>
      <c r="J1065" s="126">
        <v>0</v>
      </c>
      <c r="K1065" s="49">
        <f t="shared" si="224"/>
        <v>0</v>
      </c>
    </row>
    <row r="1066" spans="1:11" ht="78.75" x14ac:dyDescent="0.25">
      <c r="A1066" s="1"/>
      <c r="B1066" s="1" t="s">
        <v>385</v>
      </c>
      <c r="C1066" s="1" t="s">
        <v>394</v>
      </c>
      <c r="D1066" s="1"/>
      <c r="E1066" s="2" t="s">
        <v>395</v>
      </c>
      <c r="F1066" s="11" t="s">
        <v>539</v>
      </c>
      <c r="G1066" s="3">
        <f>G1067</f>
        <v>965.6</v>
      </c>
      <c r="H1066" s="127">
        <v>0</v>
      </c>
      <c r="I1066" s="127">
        <v>0</v>
      </c>
      <c r="J1066" s="126">
        <v>0</v>
      </c>
      <c r="K1066" s="49">
        <f t="shared" si="224"/>
        <v>0</v>
      </c>
    </row>
    <row r="1067" spans="1:11" ht="47.25" x14ac:dyDescent="0.2">
      <c r="A1067" s="4"/>
      <c r="B1067" s="4" t="s">
        <v>385</v>
      </c>
      <c r="C1067" s="4" t="s">
        <v>394</v>
      </c>
      <c r="D1067" s="4" t="s">
        <v>11</v>
      </c>
      <c r="E1067" s="5" t="s">
        <v>12</v>
      </c>
      <c r="F1067" s="11" t="s">
        <v>539</v>
      </c>
      <c r="G1067" s="6">
        <v>965.6</v>
      </c>
      <c r="H1067" s="127">
        <v>0</v>
      </c>
      <c r="I1067" s="127">
        <v>0</v>
      </c>
      <c r="J1067" s="126">
        <v>0</v>
      </c>
      <c r="K1067" s="49">
        <f t="shared" si="224"/>
        <v>0</v>
      </c>
    </row>
    <row r="1068" spans="1:11" ht="15.75" x14ac:dyDescent="0.25">
      <c r="A1068" s="1"/>
      <c r="B1068" s="1" t="s">
        <v>396</v>
      </c>
      <c r="C1068" s="1"/>
      <c r="D1068" s="1"/>
      <c r="E1068" s="2" t="s">
        <v>397</v>
      </c>
      <c r="F1068" s="11" t="s">
        <v>539</v>
      </c>
      <c r="G1068" s="3">
        <f>G1069+G1075</f>
        <v>5196.2</v>
      </c>
      <c r="H1068" s="3">
        <f t="shared" ref="H1068:I1071" si="235">H1069</f>
        <v>26</v>
      </c>
      <c r="I1068" s="3">
        <f t="shared" si="235"/>
        <v>26</v>
      </c>
      <c r="J1068" s="126">
        <f t="shared" si="230"/>
        <v>100</v>
      </c>
      <c r="K1068" s="49">
        <f t="shared" si="224"/>
        <v>0</v>
      </c>
    </row>
    <row r="1069" spans="1:11" ht="63" x14ac:dyDescent="0.25">
      <c r="A1069" s="1"/>
      <c r="B1069" s="1" t="s">
        <v>396</v>
      </c>
      <c r="C1069" s="1" t="s">
        <v>213</v>
      </c>
      <c r="D1069" s="1"/>
      <c r="E1069" s="2" t="s">
        <v>214</v>
      </c>
      <c r="F1069" s="11" t="s">
        <v>539</v>
      </c>
      <c r="G1069" s="3">
        <f>G1070</f>
        <v>806.2</v>
      </c>
      <c r="H1069" s="3">
        <f t="shared" si="235"/>
        <v>26</v>
      </c>
      <c r="I1069" s="3">
        <f t="shared" si="235"/>
        <v>26</v>
      </c>
      <c r="J1069" s="126">
        <f t="shared" si="230"/>
        <v>100</v>
      </c>
      <c r="K1069" s="49">
        <f t="shared" si="224"/>
        <v>0</v>
      </c>
    </row>
    <row r="1070" spans="1:11" ht="63" x14ac:dyDescent="0.25">
      <c r="A1070" s="1"/>
      <c r="B1070" s="1" t="s">
        <v>396</v>
      </c>
      <c r="C1070" s="1" t="s">
        <v>387</v>
      </c>
      <c r="D1070" s="1"/>
      <c r="E1070" s="2" t="s">
        <v>388</v>
      </c>
      <c r="F1070" s="11" t="s">
        <v>539</v>
      </c>
      <c r="G1070" s="3">
        <f>G1071</f>
        <v>806.2</v>
      </c>
      <c r="H1070" s="3">
        <f t="shared" si="235"/>
        <v>26</v>
      </c>
      <c r="I1070" s="3">
        <f t="shared" si="235"/>
        <v>26</v>
      </c>
      <c r="J1070" s="126">
        <f t="shared" si="230"/>
        <v>100</v>
      </c>
      <c r="K1070" s="49">
        <f t="shared" si="224"/>
        <v>0</v>
      </c>
    </row>
    <row r="1071" spans="1:11" ht="31.5" x14ac:dyDescent="0.25">
      <c r="A1071" s="1"/>
      <c r="B1071" s="1" t="s">
        <v>396</v>
      </c>
      <c r="C1071" s="1" t="s">
        <v>398</v>
      </c>
      <c r="D1071" s="1"/>
      <c r="E1071" s="2" t="s">
        <v>399</v>
      </c>
      <c r="F1071" s="11" t="s">
        <v>539</v>
      </c>
      <c r="G1071" s="3">
        <f>G1072</f>
        <v>806.2</v>
      </c>
      <c r="H1071" s="3">
        <f t="shared" si="235"/>
        <v>26</v>
      </c>
      <c r="I1071" s="3">
        <f t="shared" si="235"/>
        <v>26</v>
      </c>
      <c r="J1071" s="126">
        <f t="shared" si="230"/>
        <v>100</v>
      </c>
      <c r="K1071" s="49">
        <f t="shared" si="224"/>
        <v>0</v>
      </c>
    </row>
    <row r="1072" spans="1:11" ht="47.25" x14ac:dyDescent="0.25">
      <c r="A1072" s="1"/>
      <c r="B1072" s="1" t="s">
        <v>396</v>
      </c>
      <c r="C1072" s="1" t="s">
        <v>400</v>
      </c>
      <c r="D1072" s="1"/>
      <c r="E1072" s="2" t="s">
        <v>401</v>
      </c>
      <c r="F1072" s="11" t="s">
        <v>539</v>
      </c>
      <c r="G1072" s="3">
        <f>G1073+G1074</f>
        <v>806.2</v>
      </c>
      <c r="H1072" s="3">
        <f t="shared" ref="H1072:I1072" si="236">H1073+H1074</f>
        <v>26</v>
      </c>
      <c r="I1072" s="3">
        <f t="shared" si="236"/>
        <v>26</v>
      </c>
      <c r="J1072" s="126">
        <f t="shared" si="230"/>
        <v>100</v>
      </c>
      <c r="K1072" s="49">
        <f t="shared" si="224"/>
        <v>0</v>
      </c>
    </row>
    <row r="1073" spans="1:11" ht="47.25" x14ac:dyDescent="0.2">
      <c r="A1073" s="4"/>
      <c r="B1073" s="4" t="s">
        <v>396</v>
      </c>
      <c r="C1073" s="4" t="s">
        <v>400</v>
      </c>
      <c r="D1073" s="4" t="s">
        <v>11</v>
      </c>
      <c r="E1073" s="5" t="s">
        <v>12</v>
      </c>
      <c r="F1073" s="11" t="s">
        <v>539</v>
      </c>
      <c r="G1073" s="6">
        <v>756.2</v>
      </c>
      <c r="H1073" s="127">
        <v>20</v>
      </c>
      <c r="I1073" s="127">
        <v>20</v>
      </c>
      <c r="J1073" s="126">
        <f t="shared" si="230"/>
        <v>100</v>
      </c>
      <c r="K1073" s="49">
        <f t="shared" si="224"/>
        <v>0</v>
      </c>
    </row>
    <row r="1074" spans="1:11" ht="31.5" x14ac:dyDescent="0.2">
      <c r="A1074" s="4"/>
      <c r="B1074" s="4" t="s">
        <v>396</v>
      </c>
      <c r="C1074" s="4" t="s">
        <v>400</v>
      </c>
      <c r="D1074" s="4" t="s">
        <v>362</v>
      </c>
      <c r="E1074" s="5" t="s">
        <v>363</v>
      </c>
      <c r="F1074" s="11" t="s">
        <v>539</v>
      </c>
      <c r="G1074" s="6">
        <v>50</v>
      </c>
      <c r="H1074" s="127">
        <v>6</v>
      </c>
      <c r="I1074" s="127">
        <v>6</v>
      </c>
      <c r="J1074" s="126">
        <f t="shared" si="230"/>
        <v>100</v>
      </c>
      <c r="K1074" s="49">
        <f t="shared" si="224"/>
        <v>0</v>
      </c>
    </row>
    <row r="1075" spans="1:11" ht="47.25" x14ac:dyDescent="0.25">
      <c r="A1075" s="4"/>
      <c r="B1075" s="4" t="s">
        <v>588</v>
      </c>
      <c r="C1075" s="130" t="s">
        <v>308</v>
      </c>
      <c r="D1075" s="130"/>
      <c r="E1075" s="132" t="s">
        <v>309</v>
      </c>
      <c r="F1075" s="11" t="s">
        <v>539</v>
      </c>
      <c r="G1075" s="6">
        <f>G1076</f>
        <v>4390</v>
      </c>
      <c r="H1075" s="127">
        <v>0</v>
      </c>
      <c r="I1075" s="127">
        <v>0</v>
      </c>
      <c r="J1075" s="126">
        <v>0</v>
      </c>
      <c r="K1075" s="49">
        <f t="shared" si="224"/>
        <v>0</v>
      </c>
    </row>
    <row r="1076" spans="1:11" ht="63" x14ac:dyDescent="0.25">
      <c r="A1076" s="4"/>
      <c r="B1076" s="4" t="s">
        <v>588</v>
      </c>
      <c r="C1076" s="130" t="s">
        <v>589</v>
      </c>
      <c r="D1076" s="130"/>
      <c r="E1076" s="132" t="s">
        <v>590</v>
      </c>
      <c r="F1076" s="11" t="s">
        <v>539</v>
      </c>
      <c r="G1076" s="6">
        <f>G1077</f>
        <v>4390</v>
      </c>
      <c r="H1076" s="127">
        <v>0</v>
      </c>
      <c r="I1076" s="127">
        <v>0</v>
      </c>
      <c r="J1076" s="126">
        <v>0</v>
      </c>
      <c r="K1076" s="49">
        <f t="shared" si="224"/>
        <v>0</v>
      </c>
    </row>
    <row r="1077" spans="1:11" ht="31.5" x14ac:dyDescent="0.25">
      <c r="A1077" s="4"/>
      <c r="B1077" s="4" t="s">
        <v>588</v>
      </c>
      <c r="C1077" s="130" t="s">
        <v>591</v>
      </c>
      <c r="D1077" s="130"/>
      <c r="E1077" s="132" t="s">
        <v>313</v>
      </c>
      <c r="F1077" s="11" t="s">
        <v>539</v>
      </c>
      <c r="G1077" s="6">
        <f>G1078</f>
        <v>4390</v>
      </c>
      <c r="H1077" s="127">
        <v>0</v>
      </c>
      <c r="I1077" s="127">
        <v>0</v>
      </c>
      <c r="J1077" s="126">
        <v>0</v>
      </c>
      <c r="K1077" s="49">
        <f t="shared" si="224"/>
        <v>0</v>
      </c>
    </row>
    <row r="1078" spans="1:11" ht="47.25" x14ac:dyDescent="0.2">
      <c r="A1078" s="4"/>
      <c r="B1078" s="4" t="s">
        <v>588</v>
      </c>
      <c r="C1078" s="130" t="s">
        <v>591</v>
      </c>
      <c r="D1078" s="130" t="s">
        <v>11</v>
      </c>
      <c r="E1078" s="131" t="s">
        <v>12</v>
      </c>
      <c r="F1078" s="11" t="s">
        <v>539</v>
      </c>
      <c r="G1078" s="6">
        <v>4390</v>
      </c>
      <c r="H1078" s="127">
        <v>0</v>
      </c>
      <c r="I1078" s="127">
        <v>0</v>
      </c>
      <c r="J1078" s="126">
        <v>0</v>
      </c>
      <c r="K1078" s="49">
        <f t="shared" si="224"/>
        <v>0</v>
      </c>
    </row>
    <row r="1079" spans="1:11" ht="31.5" x14ac:dyDescent="0.2">
      <c r="A1079" s="4"/>
      <c r="B1079" s="1" t="s">
        <v>512</v>
      </c>
      <c r="C1079" s="4"/>
      <c r="D1079" s="4"/>
      <c r="E1079" s="7" t="s">
        <v>513</v>
      </c>
      <c r="F1079" s="11" t="s">
        <v>539</v>
      </c>
      <c r="G1079" s="3">
        <f>G1080</f>
        <v>1343.3</v>
      </c>
      <c r="H1079" s="3">
        <f t="shared" ref="H1079:I1082" si="237">H1080</f>
        <v>948</v>
      </c>
      <c r="I1079" s="3">
        <f t="shared" si="237"/>
        <v>948</v>
      </c>
      <c r="J1079" s="126">
        <f t="shared" si="230"/>
        <v>100</v>
      </c>
      <c r="K1079" s="49">
        <f t="shared" si="224"/>
        <v>0</v>
      </c>
    </row>
    <row r="1080" spans="1:11" ht="31.5" x14ac:dyDescent="0.25">
      <c r="A1080" s="1"/>
      <c r="B1080" s="1" t="s">
        <v>402</v>
      </c>
      <c r="C1080" s="1"/>
      <c r="D1080" s="1"/>
      <c r="E1080" s="2" t="s">
        <v>403</v>
      </c>
      <c r="F1080" s="11" t="s">
        <v>539</v>
      </c>
      <c r="G1080" s="3">
        <f>G1081</f>
        <v>1343.3</v>
      </c>
      <c r="H1080" s="3">
        <f t="shared" si="237"/>
        <v>948</v>
      </c>
      <c r="I1080" s="3">
        <f t="shared" si="237"/>
        <v>948</v>
      </c>
      <c r="J1080" s="126">
        <f t="shared" si="230"/>
        <v>100</v>
      </c>
      <c r="K1080" s="49">
        <f t="shared" si="224"/>
        <v>0</v>
      </c>
    </row>
    <row r="1081" spans="1:11" ht="47.25" x14ac:dyDescent="0.25">
      <c r="A1081" s="1"/>
      <c r="B1081" s="1" t="s">
        <v>402</v>
      </c>
      <c r="C1081" s="1" t="s">
        <v>19</v>
      </c>
      <c r="D1081" s="1"/>
      <c r="E1081" s="2" t="s">
        <v>20</v>
      </c>
      <c r="F1081" s="11" t="s">
        <v>539</v>
      </c>
      <c r="G1081" s="3">
        <f>G1082</f>
        <v>1343.3</v>
      </c>
      <c r="H1081" s="3">
        <f t="shared" si="237"/>
        <v>948</v>
      </c>
      <c r="I1081" s="3">
        <f t="shared" si="237"/>
        <v>948</v>
      </c>
      <c r="J1081" s="126">
        <f t="shared" si="230"/>
        <v>100</v>
      </c>
      <c r="K1081" s="49">
        <f t="shared" si="224"/>
        <v>0</v>
      </c>
    </row>
    <row r="1082" spans="1:11" ht="31.5" x14ac:dyDescent="0.25">
      <c r="A1082" s="1"/>
      <c r="B1082" s="1" t="s">
        <v>402</v>
      </c>
      <c r="C1082" s="1" t="s">
        <v>404</v>
      </c>
      <c r="D1082" s="1"/>
      <c r="E1082" s="2" t="s">
        <v>405</v>
      </c>
      <c r="F1082" s="11" t="s">
        <v>539</v>
      </c>
      <c r="G1082" s="3">
        <f>G1083</f>
        <v>1343.3</v>
      </c>
      <c r="H1082" s="3">
        <f t="shared" si="237"/>
        <v>948</v>
      </c>
      <c r="I1082" s="3">
        <f t="shared" si="237"/>
        <v>948</v>
      </c>
      <c r="J1082" s="126">
        <f t="shared" si="230"/>
        <v>100</v>
      </c>
      <c r="K1082" s="49">
        <f t="shared" si="224"/>
        <v>0</v>
      </c>
    </row>
    <row r="1083" spans="1:11" ht="63" x14ac:dyDescent="0.2">
      <c r="A1083" s="4"/>
      <c r="B1083" s="4" t="s">
        <v>402</v>
      </c>
      <c r="C1083" s="4" t="s">
        <v>404</v>
      </c>
      <c r="D1083" s="4" t="s">
        <v>80</v>
      </c>
      <c r="E1083" s="5" t="s">
        <v>81</v>
      </c>
      <c r="F1083" s="11" t="s">
        <v>539</v>
      </c>
      <c r="G1083" s="6">
        <v>1343.3</v>
      </c>
      <c r="H1083" s="127">
        <v>948</v>
      </c>
      <c r="I1083" s="127">
        <v>948</v>
      </c>
      <c r="J1083" s="126">
        <f t="shared" si="230"/>
        <v>100</v>
      </c>
      <c r="K1083" s="49">
        <f t="shared" si="224"/>
        <v>0</v>
      </c>
    </row>
    <row r="1084" spans="1:11" ht="47.25" x14ac:dyDescent="0.2">
      <c r="A1084" s="4"/>
      <c r="B1084" s="1" t="s">
        <v>514</v>
      </c>
      <c r="C1084" s="4"/>
      <c r="D1084" s="4"/>
      <c r="E1084" s="7" t="s">
        <v>515</v>
      </c>
      <c r="F1084" s="11" t="s">
        <v>539</v>
      </c>
      <c r="G1084" s="3">
        <f>G1085</f>
        <v>7</v>
      </c>
      <c r="H1084" s="3">
        <f t="shared" ref="H1084:I1087" si="238">H1085</f>
        <v>1.7</v>
      </c>
      <c r="I1084" s="3">
        <f t="shared" si="238"/>
        <v>1.7</v>
      </c>
      <c r="J1084" s="126">
        <f t="shared" ref="J1084:J1088" si="239">I1084/H1084*100</f>
        <v>100</v>
      </c>
      <c r="K1084" s="49">
        <f t="shared" ref="K1084:K1085" si="240">I1084-H1084</f>
        <v>0</v>
      </c>
    </row>
    <row r="1085" spans="1:11" ht="47.25" x14ac:dyDescent="0.25">
      <c r="A1085" s="1"/>
      <c r="B1085" s="1" t="s">
        <v>406</v>
      </c>
      <c r="C1085" s="1"/>
      <c r="D1085" s="1"/>
      <c r="E1085" s="2" t="s">
        <v>407</v>
      </c>
      <c r="F1085" s="11" t="s">
        <v>539</v>
      </c>
      <c r="G1085" s="3">
        <f>G1086</f>
        <v>7</v>
      </c>
      <c r="H1085" s="3">
        <f t="shared" si="238"/>
        <v>1.7</v>
      </c>
      <c r="I1085" s="3">
        <f t="shared" si="238"/>
        <v>1.7</v>
      </c>
      <c r="J1085" s="126">
        <f t="shared" si="239"/>
        <v>100</v>
      </c>
      <c r="K1085" s="49">
        <f t="shared" si="240"/>
        <v>0</v>
      </c>
    </row>
    <row r="1086" spans="1:11" ht="63" x14ac:dyDescent="0.25">
      <c r="A1086" s="1"/>
      <c r="B1086" s="1" t="s">
        <v>406</v>
      </c>
      <c r="C1086" s="1" t="s">
        <v>119</v>
      </c>
      <c r="D1086" s="1"/>
      <c r="E1086" s="2" t="s">
        <v>120</v>
      </c>
      <c r="F1086" s="11" t="s">
        <v>539</v>
      </c>
      <c r="G1086" s="3">
        <f>G1087</f>
        <v>7</v>
      </c>
      <c r="H1086" s="3">
        <f t="shared" si="238"/>
        <v>1.7</v>
      </c>
      <c r="I1086" s="3">
        <f t="shared" si="238"/>
        <v>1.7</v>
      </c>
      <c r="J1086" s="126">
        <f t="shared" si="239"/>
        <v>100</v>
      </c>
      <c r="K1086" s="49">
        <f t="shared" si="224"/>
        <v>0</v>
      </c>
    </row>
    <row r="1087" spans="1:11" ht="63" x14ac:dyDescent="0.25">
      <c r="A1087" s="1"/>
      <c r="B1087" s="1" t="s">
        <v>406</v>
      </c>
      <c r="C1087" s="1" t="s">
        <v>408</v>
      </c>
      <c r="D1087" s="1"/>
      <c r="E1087" s="2" t="s">
        <v>409</v>
      </c>
      <c r="F1087" s="11" t="s">
        <v>539</v>
      </c>
      <c r="G1087" s="3">
        <f>G1088</f>
        <v>7</v>
      </c>
      <c r="H1087" s="3">
        <f t="shared" si="238"/>
        <v>1.7</v>
      </c>
      <c r="I1087" s="3">
        <f t="shared" si="238"/>
        <v>1.7</v>
      </c>
      <c r="J1087" s="126">
        <f t="shared" si="239"/>
        <v>100</v>
      </c>
      <c r="K1087" s="49">
        <f t="shared" si="224"/>
        <v>0</v>
      </c>
    </row>
    <row r="1088" spans="1:11" ht="31.5" x14ac:dyDescent="0.2">
      <c r="A1088" s="4"/>
      <c r="B1088" s="4" t="s">
        <v>406</v>
      </c>
      <c r="C1088" s="4" t="s">
        <v>408</v>
      </c>
      <c r="D1088" s="4" t="s">
        <v>410</v>
      </c>
      <c r="E1088" s="5" t="s">
        <v>411</v>
      </c>
      <c r="F1088" s="11" t="s">
        <v>539</v>
      </c>
      <c r="G1088" s="6">
        <v>7</v>
      </c>
      <c r="H1088" s="127">
        <v>1.7</v>
      </c>
      <c r="I1088" s="127">
        <v>1.7</v>
      </c>
      <c r="J1088" s="126">
        <f t="shared" si="239"/>
        <v>100</v>
      </c>
      <c r="K1088" s="49">
        <f t="shared" si="224"/>
        <v>0</v>
      </c>
    </row>
    <row r="1089" spans="1:11" ht="47.25" x14ac:dyDescent="0.25">
      <c r="A1089" s="1" t="s">
        <v>419</v>
      </c>
      <c r="B1089" s="1"/>
      <c r="C1089" s="12"/>
      <c r="D1089" s="1"/>
      <c r="E1089" s="2" t="s">
        <v>420</v>
      </c>
      <c r="F1089" s="3">
        <v>370454.1</v>
      </c>
      <c r="G1089" s="3">
        <v>0</v>
      </c>
      <c r="H1089" s="127">
        <v>0</v>
      </c>
      <c r="I1089" s="127">
        <v>0</v>
      </c>
      <c r="J1089" s="126">
        <v>0</v>
      </c>
      <c r="K1089" s="49">
        <f t="shared" si="224"/>
        <v>0</v>
      </c>
    </row>
    <row r="1090" spans="1:11" ht="63" x14ac:dyDescent="0.2">
      <c r="A1090" s="1"/>
      <c r="B1090" s="1" t="s">
        <v>496</v>
      </c>
      <c r="C1090" s="4"/>
      <c r="D1090" s="4"/>
      <c r="E1090" s="7" t="s">
        <v>497</v>
      </c>
      <c r="F1090" s="3">
        <f>F1091+F1097</f>
        <v>367.5</v>
      </c>
      <c r="G1090" s="3">
        <v>0</v>
      </c>
      <c r="H1090" s="127">
        <v>0</v>
      </c>
      <c r="I1090" s="127">
        <v>0</v>
      </c>
      <c r="J1090" s="126">
        <v>0</v>
      </c>
      <c r="K1090" s="49">
        <f t="shared" si="224"/>
        <v>0</v>
      </c>
    </row>
    <row r="1091" spans="1:11" ht="31.5" x14ac:dyDescent="0.25">
      <c r="A1091" s="1"/>
      <c r="B1091" s="1" t="s">
        <v>134</v>
      </c>
      <c r="C1091" s="1"/>
      <c r="D1091" s="1"/>
      <c r="E1091" s="2" t="s">
        <v>135</v>
      </c>
      <c r="F1091" s="3">
        <v>67.900000000000006</v>
      </c>
      <c r="G1091" s="3">
        <v>0</v>
      </c>
      <c r="H1091" s="127">
        <v>0</v>
      </c>
      <c r="I1091" s="127">
        <v>0</v>
      </c>
      <c r="J1091" s="126">
        <v>0</v>
      </c>
      <c r="K1091" s="49">
        <f t="shared" si="224"/>
        <v>0</v>
      </c>
    </row>
    <row r="1092" spans="1:11" ht="63" x14ac:dyDescent="0.25">
      <c r="A1092" s="1"/>
      <c r="B1092" s="1" t="s">
        <v>134</v>
      </c>
      <c r="C1092" s="1" t="s">
        <v>125</v>
      </c>
      <c r="D1092" s="1"/>
      <c r="E1092" s="2" t="s">
        <v>126</v>
      </c>
      <c r="F1092" s="3">
        <v>67.900000000000006</v>
      </c>
      <c r="G1092" s="3">
        <v>0</v>
      </c>
      <c r="H1092" s="127">
        <v>0</v>
      </c>
      <c r="I1092" s="127">
        <v>0</v>
      </c>
      <c r="J1092" s="126">
        <v>0</v>
      </c>
      <c r="K1092" s="49">
        <f t="shared" si="224"/>
        <v>0</v>
      </c>
    </row>
    <row r="1093" spans="1:11" ht="63" x14ac:dyDescent="0.25">
      <c r="A1093" s="1"/>
      <c r="B1093" s="1" t="s">
        <v>134</v>
      </c>
      <c r="C1093" s="1" t="s">
        <v>136</v>
      </c>
      <c r="D1093" s="1"/>
      <c r="E1093" s="2" t="s">
        <v>137</v>
      </c>
      <c r="F1093" s="3">
        <v>67.900000000000006</v>
      </c>
      <c r="G1093" s="3">
        <v>0</v>
      </c>
      <c r="H1093" s="127">
        <v>0</v>
      </c>
      <c r="I1093" s="127">
        <v>0</v>
      </c>
      <c r="J1093" s="126">
        <v>0</v>
      </c>
      <c r="K1093" s="49">
        <f t="shared" si="224"/>
        <v>0</v>
      </c>
    </row>
    <row r="1094" spans="1:11" ht="47.25" x14ac:dyDescent="0.25">
      <c r="A1094" s="1"/>
      <c r="B1094" s="1" t="s">
        <v>134</v>
      </c>
      <c r="C1094" s="1" t="s">
        <v>138</v>
      </c>
      <c r="D1094" s="1"/>
      <c r="E1094" s="2" t="s">
        <v>139</v>
      </c>
      <c r="F1094" s="3">
        <v>67.900000000000006</v>
      </c>
      <c r="G1094" s="3">
        <v>0</v>
      </c>
      <c r="H1094" s="127">
        <v>0</v>
      </c>
      <c r="I1094" s="127">
        <v>0</v>
      </c>
      <c r="J1094" s="126">
        <v>0</v>
      </c>
      <c r="K1094" s="49">
        <f t="shared" si="224"/>
        <v>0</v>
      </c>
    </row>
    <row r="1095" spans="1:11" ht="47.25" x14ac:dyDescent="0.25">
      <c r="A1095" s="1"/>
      <c r="B1095" s="1" t="s">
        <v>134</v>
      </c>
      <c r="C1095" s="1" t="s">
        <v>421</v>
      </c>
      <c r="D1095" s="1"/>
      <c r="E1095" s="2" t="s">
        <v>422</v>
      </c>
      <c r="F1095" s="3">
        <v>67.900000000000006</v>
      </c>
      <c r="G1095" s="3">
        <v>0</v>
      </c>
      <c r="H1095" s="127">
        <v>0</v>
      </c>
      <c r="I1095" s="127">
        <v>0</v>
      </c>
      <c r="J1095" s="126">
        <v>0</v>
      </c>
      <c r="K1095" s="49">
        <f t="shared" si="224"/>
        <v>0</v>
      </c>
    </row>
    <row r="1096" spans="1:11" ht="63" x14ac:dyDescent="0.2">
      <c r="A1096" s="4"/>
      <c r="B1096" s="4" t="s">
        <v>134</v>
      </c>
      <c r="C1096" s="4" t="s">
        <v>421</v>
      </c>
      <c r="D1096" s="4" t="s">
        <v>80</v>
      </c>
      <c r="E1096" s="5" t="s">
        <v>81</v>
      </c>
      <c r="F1096" s="6">
        <v>67.900000000000006</v>
      </c>
      <c r="G1096" s="3">
        <v>0</v>
      </c>
      <c r="H1096" s="127">
        <v>0</v>
      </c>
      <c r="I1096" s="127">
        <v>0</v>
      </c>
      <c r="J1096" s="126">
        <v>0</v>
      </c>
      <c r="K1096" s="49">
        <f t="shared" si="224"/>
        <v>0</v>
      </c>
    </row>
    <row r="1097" spans="1:11" ht="47.25" x14ac:dyDescent="0.25">
      <c r="A1097" s="1"/>
      <c r="B1097" s="1" t="s">
        <v>142</v>
      </c>
      <c r="C1097" s="1"/>
      <c r="D1097" s="1"/>
      <c r="E1097" s="2" t="s">
        <v>143</v>
      </c>
      <c r="F1097" s="3">
        <v>299.60000000000002</v>
      </c>
      <c r="G1097" s="3">
        <v>0</v>
      </c>
      <c r="H1097" s="127">
        <v>0</v>
      </c>
      <c r="I1097" s="127">
        <v>0</v>
      </c>
      <c r="J1097" s="126">
        <v>0</v>
      </c>
      <c r="K1097" s="49">
        <f t="shared" si="224"/>
        <v>0</v>
      </c>
    </row>
    <row r="1098" spans="1:11" ht="63" x14ac:dyDescent="0.25">
      <c r="A1098" s="1"/>
      <c r="B1098" s="1" t="s">
        <v>142</v>
      </c>
      <c r="C1098" s="1" t="s">
        <v>125</v>
      </c>
      <c r="D1098" s="1"/>
      <c r="E1098" s="2" t="s">
        <v>126</v>
      </c>
      <c r="F1098" s="3">
        <v>299.60000000000002</v>
      </c>
      <c r="G1098" s="3">
        <v>0</v>
      </c>
      <c r="H1098" s="127">
        <v>0</v>
      </c>
      <c r="I1098" s="127">
        <v>0</v>
      </c>
      <c r="J1098" s="126">
        <v>0</v>
      </c>
      <c r="K1098" s="49">
        <f t="shared" si="224"/>
        <v>0</v>
      </c>
    </row>
    <row r="1099" spans="1:11" ht="78.75" x14ac:dyDescent="0.25">
      <c r="A1099" s="1"/>
      <c r="B1099" s="1" t="s">
        <v>142</v>
      </c>
      <c r="C1099" s="1" t="s">
        <v>127</v>
      </c>
      <c r="D1099" s="1"/>
      <c r="E1099" s="2" t="s">
        <v>495</v>
      </c>
      <c r="F1099" s="3">
        <v>200</v>
      </c>
      <c r="G1099" s="3">
        <v>0</v>
      </c>
      <c r="H1099" s="127">
        <v>0</v>
      </c>
      <c r="I1099" s="127">
        <v>0</v>
      </c>
      <c r="J1099" s="126">
        <v>0</v>
      </c>
      <c r="K1099" s="49">
        <f t="shared" si="224"/>
        <v>0</v>
      </c>
    </row>
    <row r="1100" spans="1:11" ht="94.5" x14ac:dyDescent="0.25">
      <c r="A1100" s="1"/>
      <c r="B1100" s="1" t="s">
        <v>142</v>
      </c>
      <c r="C1100" s="1" t="s">
        <v>144</v>
      </c>
      <c r="D1100" s="1"/>
      <c r="E1100" s="2" t="s">
        <v>145</v>
      </c>
      <c r="F1100" s="3">
        <v>200</v>
      </c>
      <c r="G1100" s="3">
        <v>0</v>
      </c>
      <c r="H1100" s="127">
        <v>0</v>
      </c>
      <c r="I1100" s="127">
        <v>0</v>
      </c>
      <c r="J1100" s="126">
        <v>0</v>
      </c>
      <c r="K1100" s="49">
        <f t="shared" si="224"/>
        <v>0</v>
      </c>
    </row>
    <row r="1101" spans="1:11" ht="94.5" x14ac:dyDescent="0.25">
      <c r="A1101" s="1"/>
      <c r="B1101" s="1" t="s">
        <v>142</v>
      </c>
      <c r="C1101" s="1" t="s">
        <v>423</v>
      </c>
      <c r="D1101" s="1"/>
      <c r="E1101" s="2" t="s">
        <v>424</v>
      </c>
      <c r="F1101" s="3">
        <v>200</v>
      </c>
      <c r="G1101" s="3">
        <v>0</v>
      </c>
      <c r="H1101" s="127">
        <v>0</v>
      </c>
      <c r="I1101" s="127">
        <v>0</v>
      </c>
      <c r="J1101" s="126">
        <v>0</v>
      </c>
      <c r="K1101" s="49">
        <f t="shared" si="224"/>
        <v>0</v>
      </c>
    </row>
    <row r="1102" spans="1:11" ht="63" x14ac:dyDescent="0.2">
      <c r="A1102" s="4"/>
      <c r="B1102" s="4" t="s">
        <v>142</v>
      </c>
      <c r="C1102" s="4" t="s">
        <v>423</v>
      </c>
      <c r="D1102" s="4" t="s">
        <v>80</v>
      </c>
      <c r="E1102" s="5" t="s">
        <v>81</v>
      </c>
      <c r="F1102" s="6">
        <v>200</v>
      </c>
      <c r="G1102" s="3">
        <v>0</v>
      </c>
      <c r="H1102" s="127">
        <v>0</v>
      </c>
      <c r="I1102" s="127">
        <v>0</v>
      </c>
      <c r="J1102" s="126">
        <v>0</v>
      </c>
      <c r="K1102" s="49">
        <f t="shared" si="224"/>
        <v>0</v>
      </c>
    </row>
    <row r="1103" spans="1:11" ht="126" x14ac:dyDescent="0.25">
      <c r="A1103" s="1"/>
      <c r="B1103" s="1" t="s">
        <v>142</v>
      </c>
      <c r="C1103" s="1" t="s">
        <v>148</v>
      </c>
      <c r="D1103" s="1"/>
      <c r="E1103" s="2" t="s">
        <v>149</v>
      </c>
      <c r="F1103" s="3">
        <v>99.6</v>
      </c>
      <c r="G1103" s="3">
        <v>0</v>
      </c>
      <c r="H1103" s="127">
        <v>0</v>
      </c>
      <c r="I1103" s="127">
        <v>0</v>
      </c>
      <c r="J1103" s="126">
        <v>0</v>
      </c>
      <c r="K1103" s="49">
        <f t="shared" si="224"/>
        <v>0</v>
      </c>
    </row>
    <row r="1104" spans="1:11" ht="63" x14ac:dyDescent="0.25">
      <c r="A1104" s="1"/>
      <c r="B1104" s="1" t="s">
        <v>142</v>
      </c>
      <c r="C1104" s="1" t="s">
        <v>150</v>
      </c>
      <c r="D1104" s="1"/>
      <c r="E1104" s="2" t="s">
        <v>151</v>
      </c>
      <c r="F1104" s="3">
        <v>99.6</v>
      </c>
      <c r="G1104" s="3">
        <v>0</v>
      </c>
      <c r="H1104" s="127">
        <v>0</v>
      </c>
      <c r="I1104" s="127">
        <v>0</v>
      </c>
      <c r="J1104" s="126">
        <v>0</v>
      </c>
      <c r="K1104" s="49">
        <f t="shared" ref="K1104:K1167" si="241">I1104-H1104</f>
        <v>0</v>
      </c>
    </row>
    <row r="1105" spans="1:11" ht="94.5" x14ac:dyDescent="0.25">
      <c r="A1105" s="1"/>
      <c r="B1105" s="1" t="s">
        <v>142</v>
      </c>
      <c r="C1105" s="1" t="s">
        <v>152</v>
      </c>
      <c r="D1105" s="1"/>
      <c r="E1105" s="2" t="s">
        <v>153</v>
      </c>
      <c r="F1105" s="3">
        <v>99.6</v>
      </c>
      <c r="G1105" s="3">
        <v>0</v>
      </c>
      <c r="H1105" s="127">
        <v>0</v>
      </c>
      <c r="I1105" s="127">
        <v>0</v>
      </c>
      <c r="J1105" s="126">
        <v>0</v>
      </c>
      <c r="K1105" s="49">
        <f t="shared" si="241"/>
        <v>0</v>
      </c>
    </row>
    <row r="1106" spans="1:11" ht="63" x14ac:dyDescent="0.2">
      <c r="A1106" s="4"/>
      <c r="B1106" s="4" t="s">
        <v>142</v>
      </c>
      <c r="C1106" s="4" t="s">
        <v>152</v>
      </c>
      <c r="D1106" s="4" t="s">
        <v>80</v>
      </c>
      <c r="E1106" s="5" t="s">
        <v>81</v>
      </c>
      <c r="F1106" s="6">
        <v>99.6</v>
      </c>
      <c r="G1106" s="3">
        <v>0</v>
      </c>
      <c r="H1106" s="127">
        <v>0</v>
      </c>
      <c r="I1106" s="127">
        <v>0</v>
      </c>
      <c r="J1106" s="126">
        <v>0</v>
      </c>
      <c r="K1106" s="49">
        <f t="shared" si="241"/>
        <v>0</v>
      </c>
    </row>
    <row r="1107" spans="1:11" ht="15.75" x14ac:dyDescent="0.25">
      <c r="A1107" s="4"/>
      <c r="B1107" s="1" t="s">
        <v>504</v>
      </c>
      <c r="C1107" s="1"/>
      <c r="D1107" s="1"/>
      <c r="E1107" s="2" t="s">
        <v>505</v>
      </c>
      <c r="F1107" s="3">
        <f>F1108+F1122+F1146+F1158+F1169</f>
        <v>335596.9</v>
      </c>
      <c r="G1107" s="3">
        <v>0</v>
      </c>
      <c r="H1107" s="127">
        <v>0</v>
      </c>
      <c r="I1107" s="127">
        <v>0</v>
      </c>
      <c r="J1107" s="126">
        <v>0</v>
      </c>
      <c r="K1107" s="49">
        <f t="shared" si="241"/>
        <v>0</v>
      </c>
    </row>
    <row r="1108" spans="1:11" ht="15.75" x14ac:dyDescent="0.25">
      <c r="A1108" s="1"/>
      <c r="B1108" s="1" t="s">
        <v>425</v>
      </c>
      <c r="C1108" s="1"/>
      <c r="D1108" s="1"/>
      <c r="E1108" s="2" t="s">
        <v>426</v>
      </c>
      <c r="F1108" s="3">
        <v>129196.4</v>
      </c>
      <c r="G1108" s="3">
        <v>0</v>
      </c>
      <c r="H1108" s="127">
        <v>0</v>
      </c>
      <c r="I1108" s="127">
        <v>0</v>
      </c>
      <c r="J1108" s="126">
        <v>0</v>
      </c>
      <c r="K1108" s="49">
        <f t="shared" si="241"/>
        <v>0</v>
      </c>
    </row>
    <row r="1109" spans="1:11" ht="63" x14ac:dyDescent="0.25">
      <c r="A1109" s="1"/>
      <c r="B1109" s="1" t="s">
        <v>425</v>
      </c>
      <c r="C1109" s="1" t="s">
        <v>427</v>
      </c>
      <c r="D1109" s="1"/>
      <c r="E1109" s="2" t="s">
        <v>428</v>
      </c>
      <c r="F1109" s="3">
        <v>126369.5</v>
      </c>
      <c r="G1109" s="3">
        <v>0</v>
      </c>
      <c r="H1109" s="127">
        <v>0</v>
      </c>
      <c r="I1109" s="127">
        <v>0</v>
      </c>
      <c r="J1109" s="126">
        <v>0</v>
      </c>
      <c r="K1109" s="49">
        <f t="shared" si="241"/>
        <v>0</v>
      </c>
    </row>
    <row r="1110" spans="1:11" ht="63" x14ac:dyDescent="0.25">
      <c r="A1110" s="1"/>
      <c r="B1110" s="1" t="s">
        <v>425</v>
      </c>
      <c r="C1110" s="1" t="s">
        <v>429</v>
      </c>
      <c r="D1110" s="1"/>
      <c r="E1110" s="2" t="s">
        <v>430</v>
      </c>
      <c r="F1110" s="3">
        <v>126369.5</v>
      </c>
      <c r="G1110" s="3">
        <v>0</v>
      </c>
      <c r="H1110" s="127">
        <v>0</v>
      </c>
      <c r="I1110" s="127">
        <v>0</v>
      </c>
      <c r="J1110" s="126">
        <v>0</v>
      </c>
      <c r="K1110" s="49">
        <f t="shared" si="241"/>
        <v>0</v>
      </c>
    </row>
    <row r="1111" spans="1:11" ht="63" x14ac:dyDescent="0.25">
      <c r="A1111" s="1"/>
      <c r="B1111" s="1" t="s">
        <v>425</v>
      </c>
      <c r="C1111" s="1" t="s">
        <v>431</v>
      </c>
      <c r="D1111" s="1"/>
      <c r="E1111" s="2" t="s">
        <v>105</v>
      </c>
      <c r="F1111" s="3">
        <v>126369.5</v>
      </c>
      <c r="G1111" s="3">
        <v>0</v>
      </c>
      <c r="H1111" s="127">
        <v>0</v>
      </c>
      <c r="I1111" s="127">
        <v>0</v>
      </c>
      <c r="J1111" s="126">
        <v>0</v>
      </c>
      <c r="K1111" s="49">
        <f t="shared" si="241"/>
        <v>0</v>
      </c>
    </row>
    <row r="1112" spans="1:11" ht="31.5" x14ac:dyDescent="0.25">
      <c r="A1112" s="1"/>
      <c r="B1112" s="1" t="s">
        <v>425</v>
      </c>
      <c r="C1112" s="1" t="s">
        <v>432</v>
      </c>
      <c r="D1112" s="1"/>
      <c r="E1112" s="2" t="s">
        <v>433</v>
      </c>
      <c r="F1112" s="3">
        <v>29897.200000000001</v>
      </c>
      <c r="G1112" s="3">
        <v>0</v>
      </c>
      <c r="H1112" s="127">
        <v>0</v>
      </c>
      <c r="I1112" s="127">
        <v>0</v>
      </c>
      <c r="J1112" s="126">
        <v>0</v>
      </c>
      <c r="K1112" s="49">
        <f t="shared" si="241"/>
        <v>0</v>
      </c>
    </row>
    <row r="1113" spans="1:11" ht="63" x14ac:dyDescent="0.2">
      <c r="A1113" s="4"/>
      <c r="B1113" s="4" t="s">
        <v>425</v>
      </c>
      <c r="C1113" s="4" t="s">
        <v>432</v>
      </c>
      <c r="D1113" s="4" t="s">
        <v>80</v>
      </c>
      <c r="E1113" s="5" t="s">
        <v>81</v>
      </c>
      <c r="F1113" s="6">
        <v>29897.200000000001</v>
      </c>
      <c r="G1113" s="3">
        <v>0</v>
      </c>
      <c r="H1113" s="127">
        <v>0</v>
      </c>
      <c r="I1113" s="127">
        <v>0</v>
      </c>
      <c r="J1113" s="126">
        <v>0</v>
      </c>
      <c r="K1113" s="49">
        <f t="shared" si="241"/>
        <v>0</v>
      </c>
    </row>
    <row r="1114" spans="1:11" ht="110.25" x14ac:dyDescent="0.25">
      <c r="A1114" s="1"/>
      <c r="B1114" s="1" t="s">
        <v>425</v>
      </c>
      <c r="C1114" s="1" t="s">
        <v>434</v>
      </c>
      <c r="D1114" s="1"/>
      <c r="E1114" s="2" t="s">
        <v>435</v>
      </c>
      <c r="F1114" s="3">
        <v>997</v>
      </c>
      <c r="G1114" s="3">
        <v>0</v>
      </c>
      <c r="H1114" s="127">
        <v>0</v>
      </c>
      <c r="I1114" s="127">
        <v>0</v>
      </c>
      <c r="J1114" s="126">
        <v>0</v>
      </c>
      <c r="K1114" s="49">
        <f t="shared" si="241"/>
        <v>0</v>
      </c>
    </row>
    <row r="1115" spans="1:11" ht="63" x14ac:dyDescent="0.2">
      <c r="A1115" s="4"/>
      <c r="B1115" s="4" t="s">
        <v>425</v>
      </c>
      <c r="C1115" s="4" t="s">
        <v>434</v>
      </c>
      <c r="D1115" s="4" t="s">
        <v>80</v>
      </c>
      <c r="E1115" s="5" t="s">
        <v>81</v>
      </c>
      <c r="F1115" s="6">
        <v>997</v>
      </c>
      <c r="G1115" s="3">
        <v>0</v>
      </c>
      <c r="H1115" s="127">
        <v>0</v>
      </c>
      <c r="I1115" s="127">
        <v>0</v>
      </c>
      <c r="J1115" s="126">
        <v>0</v>
      </c>
      <c r="K1115" s="49">
        <f t="shared" si="241"/>
        <v>0</v>
      </c>
    </row>
    <row r="1116" spans="1:11" ht="47.25" x14ac:dyDescent="0.25">
      <c r="A1116" s="1"/>
      <c r="B1116" s="1" t="s">
        <v>425</v>
      </c>
      <c r="C1116" s="1" t="s">
        <v>436</v>
      </c>
      <c r="D1116" s="1"/>
      <c r="E1116" s="2" t="s">
        <v>437</v>
      </c>
      <c r="F1116" s="3">
        <v>95475.3</v>
      </c>
      <c r="G1116" s="3">
        <v>0</v>
      </c>
      <c r="H1116" s="127">
        <v>0</v>
      </c>
      <c r="I1116" s="127">
        <v>0</v>
      </c>
      <c r="J1116" s="126">
        <v>0</v>
      </c>
      <c r="K1116" s="49">
        <f t="shared" si="241"/>
        <v>0</v>
      </c>
    </row>
    <row r="1117" spans="1:11" ht="110.25" x14ac:dyDescent="0.2">
      <c r="A1117" s="4"/>
      <c r="B1117" s="4" t="s">
        <v>425</v>
      </c>
      <c r="C1117" s="4" t="s">
        <v>436</v>
      </c>
      <c r="D1117" s="4" t="s">
        <v>9</v>
      </c>
      <c r="E1117" s="5" t="s">
        <v>10</v>
      </c>
      <c r="F1117" s="6">
        <v>22.2</v>
      </c>
      <c r="G1117" s="3">
        <v>0</v>
      </c>
      <c r="H1117" s="127">
        <v>0</v>
      </c>
      <c r="I1117" s="127">
        <v>0</v>
      </c>
      <c r="J1117" s="126">
        <v>0</v>
      </c>
      <c r="K1117" s="49">
        <f t="shared" si="241"/>
        <v>0</v>
      </c>
    </row>
    <row r="1118" spans="1:11" ht="63" x14ac:dyDescent="0.2">
      <c r="A1118" s="4"/>
      <c r="B1118" s="4" t="s">
        <v>425</v>
      </c>
      <c r="C1118" s="4" t="s">
        <v>436</v>
      </c>
      <c r="D1118" s="4" t="s">
        <v>80</v>
      </c>
      <c r="E1118" s="5" t="s">
        <v>81</v>
      </c>
      <c r="F1118" s="6">
        <v>95453.1</v>
      </c>
      <c r="G1118" s="3">
        <v>0</v>
      </c>
      <c r="H1118" s="127">
        <v>0</v>
      </c>
      <c r="I1118" s="127">
        <v>0</v>
      </c>
      <c r="J1118" s="126">
        <v>0</v>
      </c>
      <c r="K1118" s="49">
        <f t="shared" si="241"/>
        <v>0</v>
      </c>
    </row>
    <row r="1119" spans="1:11" ht="110.25" x14ac:dyDescent="0.25">
      <c r="A1119" s="1"/>
      <c r="B1119" s="1" t="s">
        <v>425</v>
      </c>
      <c r="C1119" s="1" t="s">
        <v>113</v>
      </c>
      <c r="D1119" s="1"/>
      <c r="E1119" s="2" t="s">
        <v>114</v>
      </c>
      <c r="F1119" s="3">
        <v>2826.9</v>
      </c>
      <c r="G1119" s="3">
        <v>0</v>
      </c>
      <c r="H1119" s="127">
        <v>0</v>
      </c>
      <c r="I1119" s="127">
        <v>0</v>
      </c>
      <c r="J1119" s="126">
        <v>0</v>
      </c>
      <c r="K1119" s="49">
        <f t="shared" si="241"/>
        <v>0</v>
      </c>
    </row>
    <row r="1120" spans="1:11" ht="110.25" x14ac:dyDescent="0.25">
      <c r="A1120" s="1"/>
      <c r="B1120" s="1" t="s">
        <v>425</v>
      </c>
      <c r="C1120" s="1" t="s">
        <v>115</v>
      </c>
      <c r="D1120" s="1"/>
      <c r="E1120" s="2" t="s">
        <v>116</v>
      </c>
      <c r="F1120" s="3">
        <v>2826.9</v>
      </c>
      <c r="G1120" s="3">
        <v>0</v>
      </c>
      <c r="H1120" s="127">
        <v>0</v>
      </c>
      <c r="I1120" s="127">
        <v>0</v>
      </c>
      <c r="J1120" s="126">
        <v>0</v>
      </c>
      <c r="K1120" s="49">
        <f t="shared" si="241"/>
        <v>0</v>
      </c>
    </row>
    <row r="1121" spans="1:11" ht="63" x14ac:dyDescent="0.2">
      <c r="A1121" s="4"/>
      <c r="B1121" s="4" t="s">
        <v>425</v>
      </c>
      <c r="C1121" s="4" t="s">
        <v>115</v>
      </c>
      <c r="D1121" s="4" t="s">
        <v>80</v>
      </c>
      <c r="E1121" s="5" t="s">
        <v>81</v>
      </c>
      <c r="F1121" s="6">
        <v>2826.9</v>
      </c>
      <c r="G1121" s="3">
        <v>0</v>
      </c>
      <c r="H1121" s="127">
        <v>0</v>
      </c>
      <c r="I1121" s="127">
        <v>0</v>
      </c>
      <c r="J1121" s="126">
        <v>0</v>
      </c>
      <c r="K1121" s="49">
        <f t="shared" si="241"/>
        <v>0</v>
      </c>
    </row>
    <row r="1122" spans="1:11" ht="15.75" x14ac:dyDescent="0.25">
      <c r="A1122" s="1"/>
      <c r="B1122" s="1" t="s">
        <v>438</v>
      </c>
      <c r="C1122" s="1"/>
      <c r="D1122" s="1"/>
      <c r="E1122" s="2" t="s">
        <v>439</v>
      </c>
      <c r="F1122" s="3">
        <v>160658.70000000001</v>
      </c>
      <c r="G1122" s="3">
        <v>0</v>
      </c>
      <c r="H1122" s="127">
        <v>0</v>
      </c>
      <c r="I1122" s="127">
        <v>0</v>
      </c>
      <c r="J1122" s="126">
        <v>0</v>
      </c>
      <c r="K1122" s="49">
        <f t="shared" si="241"/>
        <v>0</v>
      </c>
    </row>
    <row r="1123" spans="1:11" ht="63" x14ac:dyDescent="0.25">
      <c r="A1123" s="1"/>
      <c r="B1123" s="1" t="s">
        <v>438</v>
      </c>
      <c r="C1123" s="1" t="s">
        <v>427</v>
      </c>
      <c r="D1123" s="1"/>
      <c r="E1123" s="2" t="s">
        <v>428</v>
      </c>
      <c r="F1123" s="3">
        <v>160014.70000000001</v>
      </c>
      <c r="G1123" s="3">
        <v>0</v>
      </c>
      <c r="H1123" s="127">
        <v>0</v>
      </c>
      <c r="I1123" s="127">
        <v>0</v>
      </c>
      <c r="J1123" s="126">
        <v>0</v>
      </c>
      <c r="K1123" s="49">
        <f t="shared" si="241"/>
        <v>0</v>
      </c>
    </row>
    <row r="1124" spans="1:11" ht="78.75" x14ac:dyDescent="0.25">
      <c r="A1124" s="1"/>
      <c r="B1124" s="1" t="s">
        <v>438</v>
      </c>
      <c r="C1124" s="1" t="s">
        <v>440</v>
      </c>
      <c r="D1124" s="1"/>
      <c r="E1124" s="2" t="s">
        <v>441</v>
      </c>
      <c r="F1124" s="3">
        <v>160014.70000000001</v>
      </c>
      <c r="G1124" s="3">
        <v>0</v>
      </c>
      <c r="H1124" s="127">
        <v>0</v>
      </c>
      <c r="I1124" s="127">
        <v>0</v>
      </c>
      <c r="J1124" s="126">
        <v>0</v>
      </c>
      <c r="K1124" s="49">
        <f t="shared" si="241"/>
        <v>0</v>
      </c>
    </row>
    <row r="1125" spans="1:11" ht="63" x14ac:dyDescent="0.25">
      <c r="A1125" s="1"/>
      <c r="B1125" s="1" t="s">
        <v>438</v>
      </c>
      <c r="C1125" s="1" t="s">
        <v>442</v>
      </c>
      <c r="D1125" s="1"/>
      <c r="E1125" s="2" t="s">
        <v>105</v>
      </c>
      <c r="F1125" s="3">
        <v>160014.70000000001</v>
      </c>
      <c r="G1125" s="3">
        <v>0</v>
      </c>
      <c r="H1125" s="127">
        <v>0</v>
      </c>
      <c r="I1125" s="127">
        <v>0</v>
      </c>
      <c r="J1125" s="126">
        <v>0</v>
      </c>
      <c r="K1125" s="49">
        <f t="shared" si="241"/>
        <v>0</v>
      </c>
    </row>
    <row r="1126" spans="1:11" ht="78.75" x14ac:dyDescent="0.25">
      <c r="A1126" s="1"/>
      <c r="B1126" s="1" t="s">
        <v>438</v>
      </c>
      <c r="C1126" s="1" t="s">
        <v>443</v>
      </c>
      <c r="D1126" s="1"/>
      <c r="E1126" s="2" t="s">
        <v>444</v>
      </c>
      <c r="F1126" s="3">
        <v>25260.6</v>
      </c>
      <c r="G1126" s="3">
        <v>0</v>
      </c>
      <c r="H1126" s="127">
        <v>0</v>
      </c>
      <c r="I1126" s="127">
        <v>0</v>
      </c>
      <c r="J1126" s="126">
        <v>0</v>
      </c>
      <c r="K1126" s="49">
        <f t="shared" si="241"/>
        <v>0</v>
      </c>
    </row>
    <row r="1127" spans="1:11" ht="63" x14ac:dyDescent="0.2">
      <c r="A1127" s="4"/>
      <c r="B1127" s="4" t="s">
        <v>438</v>
      </c>
      <c r="C1127" s="4" t="s">
        <v>443</v>
      </c>
      <c r="D1127" s="4" t="s">
        <v>80</v>
      </c>
      <c r="E1127" s="5" t="s">
        <v>81</v>
      </c>
      <c r="F1127" s="6">
        <v>25260.6</v>
      </c>
      <c r="G1127" s="3">
        <v>0</v>
      </c>
      <c r="H1127" s="127">
        <v>0</v>
      </c>
      <c r="I1127" s="127">
        <v>0</v>
      </c>
      <c r="J1127" s="126">
        <v>0</v>
      </c>
      <c r="K1127" s="49">
        <f t="shared" si="241"/>
        <v>0</v>
      </c>
    </row>
    <row r="1128" spans="1:11" ht="94.5" x14ac:dyDescent="0.25">
      <c r="A1128" s="1"/>
      <c r="B1128" s="1" t="s">
        <v>438</v>
      </c>
      <c r="C1128" s="1" t="s">
        <v>445</v>
      </c>
      <c r="D1128" s="1"/>
      <c r="E1128" s="2" t="s">
        <v>446</v>
      </c>
      <c r="F1128" s="3">
        <v>3193</v>
      </c>
      <c r="G1128" s="3">
        <v>0</v>
      </c>
      <c r="H1128" s="127">
        <v>0</v>
      </c>
      <c r="I1128" s="127">
        <v>0</v>
      </c>
      <c r="J1128" s="126">
        <v>0</v>
      </c>
      <c r="K1128" s="49">
        <f t="shared" si="241"/>
        <v>0</v>
      </c>
    </row>
    <row r="1129" spans="1:11" ht="63" x14ac:dyDescent="0.2">
      <c r="A1129" s="4"/>
      <c r="B1129" s="4" t="s">
        <v>438</v>
      </c>
      <c r="C1129" s="4" t="s">
        <v>445</v>
      </c>
      <c r="D1129" s="4" t="s">
        <v>80</v>
      </c>
      <c r="E1129" s="5" t="s">
        <v>81</v>
      </c>
      <c r="F1129" s="6">
        <v>3193</v>
      </c>
      <c r="G1129" s="3">
        <v>0</v>
      </c>
      <c r="H1129" s="127">
        <v>0</v>
      </c>
      <c r="I1129" s="127">
        <v>0</v>
      </c>
      <c r="J1129" s="126">
        <v>0</v>
      </c>
      <c r="K1129" s="49">
        <f t="shared" si="241"/>
        <v>0</v>
      </c>
    </row>
    <row r="1130" spans="1:11" ht="47.25" x14ac:dyDescent="0.25">
      <c r="A1130" s="1"/>
      <c r="B1130" s="1" t="s">
        <v>438</v>
      </c>
      <c r="C1130" s="1" t="s">
        <v>447</v>
      </c>
      <c r="D1130" s="1"/>
      <c r="E1130" s="2" t="s">
        <v>437</v>
      </c>
      <c r="F1130" s="3">
        <v>127533.3</v>
      </c>
      <c r="G1130" s="3">
        <v>0</v>
      </c>
      <c r="H1130" s="127">
        <v>0</v>
      </c>
      <c r="I1130" s="127">
        <v>0</v>
      </c>
      <c r="J1130" s="126">
        <v>0</v>
      </c>
      <c r="K1130" s="49">
        <f t="shared" si="241"/>
        <v>0</v>
      </c>
    </row>
    <row r="1131" spans="1:11" ht="110.25" x14ac:dyDescent="0.2">
      <c r="A1131" s="4"/>
      <c r="B1131" s="4" t="s">
        <v>438</v>
      </c>
      <c r="C1131" s="4" t="s">
        <v>447</v>
      </c>
      <c r="D1131" s="4" t="s">
        <v>9</v>
      </c>
      <c r="E1131" s="5" t="s">
        <v>10</v>
      </c>
      <c r="F1131" s="6">
        <v>16883.599999999999</v>
      </c>
      <c r="G1131" s="3">
        <v>0</v>
      </c>
      <c r="H1131" s="127">
        <v>0</v>
      </c>
      <c r="I1131" s="127">
        <v>0</v>
      </c>
      <c r="J1131" s="126">
        <v>0</v>
      </c>
      <c r="K1131" s="49">
        <f t="shared" si="241"/>
        <v>0</v>
      </c>
    </row>
    <row r="1132" spans="1:11" ht="47.25" x14ac:dyDescent="0.2">
      <c r="A1132" s="4"/>
      <c r="B1132" s="4" t="s">
        <v>438</v>
      </c>
      <c r="C1132" s="4" t="s">
        <v>447</v>
      </c>
      <c r="D1132" s="4" t="s">
        <v>11</v>
      </c>
      <c r="E1132" s="5" t="s">
        <v>12</v>
      </c>
      <c r="F1132" s="6">
        <v>81.7</v>
      </c>
      <c r="G1132" s="3">
        <v>0</v>
      </c>
      <c r="H1132" s="127">
        <v>0</v>
      </c>
      <c r="I1132" s="127">
        <v>0</v>
      </c>
      <c r="J1132" s="126">
        <v>0</v>
      </c>
      <c r="K1132" s="49">
        <f t="shared" si="241"/>
        <v>0</v>
      </c>
    </row>
    <row r="1133" spans="1:11" ht="63" x14ac:dyDescent="0.2">
      <c r="A1133" s="4"/>
      <c r="B1133" s="4" t="s">
        <v>438</v>
      </c>
      <c r="C1133" s="4" t="s">
        <v>447</v>
      </c>
      <c r="D1133" s="4" t="s">
        <v>80</v>
      </c>
      <c r="E1133" s="5" t="s">
        <v>81</v>
      </c>
      <c r="F1133" s="6">
        <v>110568</v>
      </c>
      <c r="G1133" s="3">
        <v>0</v>
      </c>
      <c r="H1133" s="127">
        <v>0</v>
      </c>
      <c r="I1133" s="127">
        <v>0</v>
      </c>
      <c r="J1133" s="126">
        <v>0</v>
      </c>
      <c r="K1133" s="49">
        <f t="shared" si="241"/>
        <v>0</v>
      </c>
    </row>
    <row r="1134" spans="1:11" ht="378" x14ac:dyDescent="0.25">
      <c r="A1134" s="1"/>
      <c r="B1134" s="1" t="s">
        <v>438</v>
      </c>
      <c r="C1134" s="1" t="s">
        <v>448</v>
      </c>
      <c r="D1134" s="1"/>
      <c r="E1134" s="8" t="s">
        <v>449</v>
      </c>
      <c r="F1134" s="3">
        <v>4027.8</v>
      </c>
      <c r="G1134" s="3">
        <v>0</v>
      </c>
      <c r="H1134" s="127">
        <v>0</v>
      </c>
      <c r="I1134" s="127">
        <v>0</v>
      </c>
      <c r="J1134" s="126">
        <v>0</v>
      </c>
      <c r="K1134" s="49">
        <f t="shared" si="241"/>
        <v>0</v>
      </c>
    </row>
    <row r="1135" spans="1:11" ht="110.25" x14ac:dyDescent="0.2">
      <c r="A1135" s="4"/>
      <c r="B1135" s="4" t="s">
        <v>438</v>
      </c>
      <c r="C1135" s="4" t="s">
        <v>448</v>
      </c>
      <c r="D1135" s="4" t="s">
        <v>9</v>
      </c>
      <c r="E1135" s="5" t="s">
        <v>10</v>
      </c>
      <c r="F1135" s="6">
        <v>9.1999999999999993</v>
      </c>
      <c r="G1135" s="3">
        <v>0</v>
      </c>
      <c r="H1135" s="127">
        <v>0</v>
      </c>
      <c r="I1135" s="127">
        <v>0</v>
      </c>
      <c r="J1135" s="126">
        <v>0</v>
      </c>
      <c r="K1135" s="49">
        <f t="shared" si="241"/>
        <v>0</v>
      </c>
    </row>
    <row r="1136" spans="1:11" ht="47.25" x14ac:dyDescent="0.2">
      <c r="A1136" s="4"/>
      <c r="B1136" s="4" t="s">
        <v>438</v>
      </c>
      <c r="C1136" s="4" t="s">
        <v>448</v>
      </c>
      <c r="D1136" s="4" t="s">
        <v>11</v>
      </c>
      <c r="E1136" s="5" t="s">
        <v>12</v>
      </c>
      <c r="F1136" s="6">
        <v>3888.5</v>
      </c>
      <c r="G1136" s="3">
        <v>0</v>
      </c>
      <c r="H1136" s="127">
        <v>0</v>
      </c>
      <c r="I1136" s="127">
        <v>0</v>
      </c>
      <c r="J1136" s="126">
        <v>0</v>
      </c>
      <c r="K1136" s="49">
        <f t="shared" si="241"/>
        <v>0</v>
      </c>
    </row>
    <row r="1137" spans="1:11" ht="15.75" x14ac:dyDescent="0.2">
      <c r="A1137" s="4"/>
      <c r="B1137" s="4" t="s">
        <v>438</v>
      </c>
      <c r="C1137" s="4" t="s">
        <v>448</v>
      </c>
      <c r="D1137" s="4" t="s">
        <v>13</v>
      </c>
      <c r="E1137" s="5" t="s">
        <v>14</v>
      </c>
      <c r="F1137" s="6">
        <v>130.1</v>
      </c>
      <c r="G1137" s="3">
        <v>0</v>
      </c>
      <c r="H1137" s="127">
        <v>0</v>
      </c>
      <c r="I1137" s="127">
        <v>0</v>
      </c>
      <c r="J1137" s="126">
        <v>0</v>
      </c>
      <c r="K1137" s="49">
        <f t="shared" si="241"/>
        <v>0</v>
      </c>
    </row>
    <row r="1138" spans="1:11" ht="63" x14ac:dyDescent="0.25">
      <c r="A1138" s="1"/>
      <c r="B1138" s="1" t="s">
        <v>438</v>
      </c>
      <c r="C1138" s="1" t="s">
        <v>213</v>
      </c>
      <c r="D1138" s="1"/>
      <c r="E1138" s="2" t="s">
        <v>214</v>
      </c>
      <c r="F1138" s="3">
        <v>644</v>
      </c>
      <c r="G1138" s="3">
        <v>0</v>
      </c>
      <c r="H1138" s="127">
        <v>0</v>
      </c>
      <c r="I1138" s="127">
        <v>0</v>
      </c>
      <c r="J1138" s="126">
        <v>0</v>
      </c>
      <c r="K1138" s="49">
        <f t="shared" si="241"/>
        <v>0</v>
      </c>
    </row>
    <row r="1139" spans="1:11" ht="63" x14ac:dyDescent="0.25">
      <c r="A1139" s="1"/>
      <c r="B1139" s="1" t="s">
        <v>438</v>
      </c>
      <c r="C1139" s="1" t="s">
        <v>387</v>
      </c>
      <c r="D1139" s="1"/>
      <c r="E1139" s="2" t="s">
        <v>388</v>
      </c>
      <c r="F1139" s="3">
        <v>644</v>
      </c>
      <c r="G1139" s="3">
        <v>0</v>
      </c>
      <c r="H1139" s="127">
        <v>0</v>
      </c>
      <c r="I1139" s="127">
        <v>0</v>
      </c>
      <c r="J1139" s="126">
        <v>0</v>
      </c>
      <c r="K1139" s="49">
        <f t="shared" si="241"/>
        <v>0</v>
      </c>
    </row>
    <row r="1140" spans="1:11" ht="47.25" x14ac:dyDescent="0.25">
      <c r="A1140" s="1"/>
      <c r="B1140" s="1" t="s">
        <v>438</v>
      </c>
      <c r="C1140" s="1" t="s">
        <v>392</v>
      </c>
      <c r="D1140" s="1"/>
      <c r="E1140" s="2" t="s">
        <v>393</v>
      </c>
      <c r="F1140" s="3">
        <v>644</v>
      </c>
      <c r="G1140" s="3">
        <v>0</v>
      </c>
      <c r="H1140" s="127">
        <v>0</v>
      </c>
      <c r="I1140" s="127">
        <v>0</v>
      </c>
      <c r="J1140" s="126">
        <v>0</v>
      </c>
      <c r="K1140" s="49">
        <f t="shared" si="241"/>
        <v>0</v>
      </c>
    </row>
    <row r="1141" spans="1:11" ht="78.75" x14ac:dyDescent="0.25">
      <c r="A1141" s="1"/>
      <c r="B1141" s="1" t="s">
        <v>438</v>
      </c>
      <c r="C1141" s="1" t="s">
        <v>394</v>
      </c>
      <c r="D1141" s="1"/>
      <c r="E1141" s="2" t="s">
        <v>395</v>
      </c>
      <c r="F1141" s="3">
        <v>644</v>
      </c>
      <c r="G1141" s="3">
        <v>0</v>
      </c>
      <c r="H1141" s="127">
        <v>0</v>
      </c>
      <c r="I1141" s="127">
        <v>0</v>
      </c>
      <c r="J1141" s="126">
        <v>0</v>
      </c>
      <c r="K1141" s="49">
        <f t="shared" si="241"/>
        <v>0</v>
      </c>
    </row>
    <row r="1142" spans="1:11" ht="63" x14ac:dyDescent="0.2">
      <c r="A1142" s="4"/>
      <c r="B1142" s="4" t="s">
        <v>438</v>
      </c>
      <c r="C1142" s="4" t="s">
        <v>394</v>
      </c>
      <c r="D1142" s="4" t="s">
        <v>80</v>
      </c>
      <c r="E1142" s="5" t="s">
        <v>81</v>
      </c>
      <c r="F1142" s="6">
        <v>644</v>
      </c>
      <c r="G1142" s="3">
        <v>0</v>
      </c>
      <c r="H1142" s="127">
        <v>0</v>
      </c>
      <c r="I1142" s="127">
        <v>0</v>
      </c>
      <c r="J1142" s="126">
        <v>0</v>
      </c>
      <c r="K1142" s="49">
        <f t="shared" si="241"/>
        <v>0</v>
      </c>
    </row>
    <row r="1143" spans="1:11" ht="110.25" x14ac:dyDescent="0.25">
      <c r="A1143" s="1"/>
      <c r="B1143" s="1" t="s">
        <v>438</v>
      </c>
      <c r="C1143" s="1" t="s">
        <v>113</v>
      </c>
      <c r="D1143" s="1"/>
      <c r="E1143" s="2" t="s">
        <v>114</v>
      </c>
      <c r="F1143" s="3" t="s">
        <v>539</v>
      </c>
      <c r="G1143" s="3">
        <v>0</v>
      </c>
      <c r="H1143" s="127">
        <v>0</v>
      </c>
      <c r="I1143" s="127">
        <v>0</v>
      </c>
      <c r="J1143" s="126">
        <v>0</v>
      </c>
      <c r="K1143" s="49">
        <f t="shared" si="241"/>
        <v>0</v>
      </c>
    </row>
    <row r="1144" spans="1:11" ht="110.25" x14ac:dyDescent="0.25">
      <c r="A1144" s="1"/>
      <c r="B1144" s="1" t="s">
        <v>438</v>
      </c>
      <c r="C1144" s="1" t="s">
        <v>115</v>
      </c>
      <c r="D1144" s="1"/>
      <c r="E1144" s="2" t="s">
        <v>116</v>
      </c>
      <c r="F1144" s="3" t="s">
        <v>539</v>
      </c>
      <c r="G1144" s="3">
        <v>0</v>
      </c>
      <c r="H1144" s="127">
        <v>0</v>
      </c>
      <c r="I1144" s="127">
        <v>0</v>
      </c>
      <c r="J1144" s="126">
        <v>0</v>
      </c>
      <c r="K1144" s="49">
        <f t="shared" si="241"/>
        <v>0</v>
      </c>
    </row>
    <row r="1145" spans="1:11" ht="63" x14ac:dyDescent="0.2">
      <c r="A1145" s="4"/>
      <c r="B1145" s="4" t="s">
        <v>438</v>
      </c>
      <c r="C1145" s="4" t="s">
        <v>115</v>
      </c>
      <c r="D1145" s="4" t="s">
        <v>80</v>
      </c>
      <c r="E1145" s="5" t="s">
        <v>81</v>
      </c>
      <c r="F1145" s="6" t="s">
        <v>539</v>
      </c>
      <c r="G1145" s="3">
        <v>0</v>
      </c>
      <c r="H1145" s="127">
        <v>0</v>
      </c>
      <c r="I1145" s="127">
        <v>0</v>
      </c>
      <c r="J1145" s="126">
        <v>0</v>
      </c>
      <c r="K1145" s="49">
        <f t="shared" si="241"/>
        <v>0</v>
      </c>
    </row>
    <row r="1146" spans="1:11" ht="15.75" x14ac:dyDescent="0.25">
      <c r="A1146" s="1"/>
      <c r="B1146" s="1" t="s">
        <v>450</v>
      </c>
      <c r="C1146" s="1"/>
      <c r="D1146" s="1"/>
      <c r="E1146" s="2" t="s">
        <v>451</v>
      </c>
      <c r="F1146" s="3">
        <v>25786.9</v>
      </c>
      <c r="G1146" s="3">
        <v>0</v>
      </c>
      <c r="H1146" s="127">
        <v>0</v>
      </c>
      <c r="I1146" s="127">
        <v>0</v>
      </c>
      <c r="J1146" s="126">
        <v>0</v>
      </c>
      <c r="K1146" s="49">
        <f t="shared" si="241"/>
        <v>0</v>
      </c>
    </row>
    <row r="1147" spans="1:11" ht="63" x14ac:dyDescent="0.25">
      <c r="A1147" s="1"/>
      <c r="B1147" s="1" t="s">
        <v>450</v>
      </c>
      <c r="C1147" s="1" t="s">
        <v>427</v>
      </c>
      <c r="D1147" s="1"/>
      <c r="E1147" s="2" t="s">
        <v>428</v>
      </c>
      <c r="F1147" s="3">
        <v>25462</v>
      </c>
      <c r="G1147" s="3">
        <v>0</v>
      </c>
      <c r="H1147" s="127">
        <v>0</v>
      </c>
      <c r="I1147" s="127">
        <v>0</v>
      </c>
      <c r="J1147" s="126">
        <v>0</v>
      </c>
      <c r="K1147" s="49">
        <f t="shared" si="241"/>
        <v>0</v>
      </c>
    </row>
    <row r="1148" spans="1:11" ht="63" x14ac:dyDescent="0.25">
      <c r="A1148" s="1"/>
      <c r="B1148" s="1" t="s">
        <v>450</v>
      </c>
      <c r="C1148" s="1" t="s">
        <v>452</v>
      </c>
      <c r="D1148" s="1"/>
      <c r="E1148" s="2" t="s">
        <v>453</v>
      </c>
      <c r="F1148" s="3">
        <v>25462</v>
      </c>
      <c r="G1148" s="3">
        <v>0</v>
      </c>
      <c r="H1148" s="127">
        <v>0</v>
      </c>
      <c r="I1148" s="127">
        <v>0</v>
      </c>
      <c r="J1148" s="126">
        <v>0</v>
      </c>
      <c r="K1148" s="49">
        <f t="shared" si="241"/>
        <v>0</v>
      </c>
    </row>
    <row r="1149" spans="1:11" ht="63" x14ac:dyDescent="0.25">
      <c r="A1149" s="1"/>
      <c r="B1149" s="1" t="s">
        <v>450</v>
      </c>
      <c r="C1149" s="1" t="s">
        <v>454</v>
      </c>
      <c r="D1149" s="1"/>
      <c r="E1149" s="2" t="s">
        <v>105</v>
      </c>
      <c r="F1149" s="3">
        <v>25342</v>
      </c>
      <c r="G1149" s="3">
        <v>0</v>
      </c>
      <c r="H1149" s="127">
        <v>0</v>
      </c>
      <c r="I1149" s="127">
        <v>0</v>
      </c>
      <c r="J1149" s="126">
        <v>0</v>
      </c>
      <c r="K1149" s="49">
        <f t="shared" si="241"/>
        <v>0</v>
      </c>
    </row>
    <row r="1150" spans="1:11" ht="47.25" x14ac:dyDescent="0.25">
      <c r="A1150" s="1"/>
      <c r="B1150" s="1" t="s">
        <v>450</v>
      </c>
      <c r="C1150" s="1" t="s">
        <v>455</v>
      </c>
      <c r="D1150" s="1"/>
      <c r="E1150" s="2" t="s">
        <v>456</v>
      </c>
      <c r="F1150" s="3">
        <v>25342</v>
      </c>
      <c r="G1150" s="3">
        <v>0</v>
      </c>
      <c r="H1150" s="127">
        <v>0</v>
      </c>
      <c r="I1150" s="127">
        <v>0</v>
      </c>
      <c r="J1150" s="126">
        <v>0</v>
      </c>
      <c r="K1150" s="49">
        <f t="shared" si="241"/>
        <v>0</v>
      </c>
    </row>
    <row r="1151" spans="1:11" ht="63" x14ac:dyDescent="0.2">
      <c r="A1151" s="4"/>
      <c r="B1151" s="4" t="s">
        <v>450</v>
      </c>
      <c r="C1151" s="4" t="s">
        <v>455</v>
      </c>
      <c r="D1151" s="4" t="s">
        <v>80</v>
      </c>
      <c r="E1151" s="5" t="s">
        <v>81</v>
      </c>
      <c r="F1151" s="6">
        <v>25342</v>
      </c>
      <c r="G1151" s="3">
        <v>0</v>
      </c>
      <c r="H1151" s="127">
        <v>0</v>
      </c>
      <c r="I1151" s="127">
        <v>0</v>
      </c>
      <c r="J1151" s="126">
        <v>0</v>
      </c>
      <c r="K1151" s="49">
        <f t="shared" si="241"/>
        <v>0</v>
      </c>
    </row>
    <row r="1152" spans="1:11" ht="78.75" x14ac:dyDescent="0.25">
      <c r="A1152" s="1"/>
      <c r="B1152" s="1" t="s">
        <v>450</v>
      </c>
      <c r="C1152" s="1" t="s">
        <v>457</v>
      </c>
      <c r="D1152" s="1"/>
      <c r="E1152" s="2" t="s">
        <v>458</v>
      </c>
      <c r="F1152" s="3">
        <v>120</v>
      </c>
      <c r="G1152" s="3">
        <v>0</v>
      </c>
      <c r="H1152" s="127">
        <v>0</v>
      </c>
      <c r="I1152" s="127">
        <v>0</v>
      </c>
      <c r="J1152" s="126">
        <v>0</v>
      </c>
      <c r="K1152" s="49">
        <f t="shared" si="241"/>
        <v>0</v>
      </c>
    </row>
    <row r="1153" spans="1:11" ht="63" x14ac:dyDescent="0.25">
      <c r="A1153" s="1"/>
      <c r="B1153" s="1" t="s">
        <v>450</v>
      </c>
      <c r="C1153" s="1" t="s">
        <v>459</v>
      </c>
      <c r="D1153" s="1"/>
      <c r="E1153" s="2" t="s">
        <v>460</v>
      </c>
      <c r="F1153" s="3">
        <v>120</v>
      </c>
      <c r="G1153" s="3">
        <v>0</v>
      </c>
      <c r="H1153" s="127">
        <v>0</v>
      </c>
      <c r="I1153" s="127">
        <v>0</v>
      </c>
      <c r="J1153" s="126">
        <v>0</v>
      </c>
      <c r="K1153" s="49">
        <f t="shared" si="241"/>
        <v>0</v>
      </c>
    </row>
    <row r="1154" spans="1:11" ht="63" x14ac:dyDescent="0.2">
      <c r="A1154" s="4"/>
      <c r="B1154" s="4" t="s">
        <v>450</v>
      </c>
      <c r="C1154" s="4" t="s">
        <v>459</v>
      </c>
      <c r="D1154" s="4" t="s">
        <v>80</v>
      </c>
      <c r="E1154" s="5" t="s">
        <v>81</v>
      </c>
      <c r="F1154" s="6">
        <v>120</v>
      </c>
      <c r="G1154" s="3">
        <v>0</v>
      </c>
      <c r="H1154" s="127">
        <v>0</v>
      </c>
      <c r="I1154" s="127">
        <v>0</v>
      </c>
      <c r="J1154" s="126">
        <v>0</v>
      </c>
      <c r="K1154" s="49">
        <f t="shared" si="241"/>
        <v>0</v>
      </c>
    </row>
    <row r="1155" spans="1:11" ht="110.25" x14ac:dyDescent="0.25">
      <c r="A1155" s="1"/>
      <c r="B1155" s="1" t="s">
        <v>450</v>
      </c>
      <c r="C1155" s="1" t="s">
        <v>113</v>
      </c>
      <c r="D1155" s="1"/>
      <c r="E1155" s="2" t="s">
        <v>114</v>
      </c>
      <c r="F1155" s="3">
        <v>324.89999999999998</v>
      </c>
      <c r="G1155" s="3">
        <v>0</v>
      </c>
      <c r="H1155" s="127">
        <v>0</v>
      </c>
      <c r="I1155" s="127">
        <v>0</v>
      </c>
      <c r="J1155" s="126">
        <v>0</v>
      </c>
      <c r="K1155" s="49">
        <f t="shared" si="241"/>
        <v>0</v>
      </c>
    </row>
    <row r="1156" spans="1:11" ht="110.25" x14ac:dyDescent="0.25">
      <c r="A1156" s="1"/>
      <c r="B1156" s="1" t="s">
        <v>450</v>
      </c>
      <c r="C1156" s="1" t="s">
        <v>115</v>
      </c>
      <c r="D1156" s="1"/>
      <c r="E1156" s="2" t="s">
        <v>116</v>
      </c>
      <c r="F1156" s="3">
        <v>324.89999999999998</v>
      </c>
      <c r="G1156" s="3">
        <v>0</v>
      </c>
      <c r="H1156" s="127">
        <v>0</v>
      </c>
      <c r="I1156" s="127">
        <v>0</v>
      </c>
      <c r="J1156" s="126">
        <v>0</v>
      </c>
      <c r="K1156" s="49">
        <f t="shared" si="241"/>
        <v>0</v>
      </c>
    </row>
    <row r="1157" spans="1:11" ht="63" x14ac:dyDescent="0.2">
      <c r="A1157" s="4"/>
      <c r="B1157" s="4" t="s">
        <v>450</v>
      </c>
      <c r="C1157" s="4" t="s">
        <v>115</v>
      </c>
      <c r="D1157" s="4" t="s">
        <v>80</v>
      </c>
      <c r="E1157" s="5" t="s">
        <v>81</v>
      </c>
      <c r="F1157" s="6">
        <v>324.89999999999998</v>
      </c>
      <c r="G1157" s="3">
        <v>0</v>
      </c>
      <c r="H1157" s="127">
        <v>0</v>
      </c>
      <c r="I1157" s="127">
        <v>0</v>
      </c>
      <c r="J1157" s="126">
        <v>0</v>
      </c>
      <c r="K1157" s="49">
        <f t="shared" si="241"/>
        <v>0</v>
      </c>
    </row>
    <row r="1158" spans="1:11" ht="15.75" x14ac:dyDescent="0.25">
      <c r="A1158" s="1"/>
      <c r="B1158" s="1" t="s">
        <v>332</v>
      </c>
      <c r="C1158" s="1"/>
      <c r="D1158" s="1"/>
      <c r="E1158" s="2" t="s">
        <v>333</v>
      </c>
      <c r="F1158" s="3">
        <v>7363.9</v>
      </c>
      <c r="G1158" s="3">
        <v>0</v>
      </c>
      <c r="H1158" s="127">
        <v>0</v>
      </c>
      <c r="I1158" s="127">
        <v>0</v>
      </c>
      <c r="J1158" s="126">
        <v>0</v>
      </c>
      <c r="K1158" s="49">
        <f t="shared" si="241"/>
        <v>0</v>
      </c>
    </row>
    <row r="1159" spans="1:11" ht="63" x14ac:dyDescent="0.25">
      <c r="A1159" s="1"/>
      <c r="B1159" s="1" t="s">
        <v>332</v>
      </c>
      <c r="C1159" s="1" t="s">
        <v>427</v>
      </c>
      <c r="D1159" s="1"/>
      <c r="E1159" s="2" t="s">
        <v>428</v>
      </c>
      <c r="F1159" s="3">
        <v>7363.9</v>
      </c>
      <c r="G1159" s="3">
        <v>0</v>
      </c>
      <c r="H1159" s="127">
        <v>0</v>
      </c>
      <c r="I1159" s="127">
        <v>0</v>
      </c>
      <c r="J1159" s="126">
        <v>0</v>
      </c>
      <c r="K1159" s="49">
        <f t="shared" si="241"/>
        <v>0</v>
      </c>
    </row>
    <row r="1160" spans="1:11" ht="78.75" x14ac:dyDescent="0.25">
      <c r="A1160" s="1"/>
      <c r="B1160" s="1" t="s">
        <v>332</v>
      </c>
      <c r="C1160" s="1" t="s">
        <v>461</v>
      </c>
      <c r="D1160" s="1"/>
      <c r="E1160" s="2" t="s">
        <v>462</v>
      </c>
      <c r="F1160" s="3">
        <v>7363.9</v>
      </c>
      <c r="G1160" s="3">
        <v>0</v>
      </c>
      <c r="H1160" s="127">
        <v>0</v>
      </c>
      <c r="I1160" s="127">
        <v>0</v>
      </c>
      <c r="J1160" s="126">
        <v>0</v>
      </c>
      <c r="K1160" s="49">
        <f t="shared" si="241"/>
        <v>0</v>
      </c>
    </row>
    <row r="1161" spans="1:11" ht="63" x14ac:dyDescent="0.25">
      <c r="A1161" s="1"/>
      <c r="B1161" s="1" t="s">
        <v>332</v>
      </c>
      <c r="C1161" s="1" t="s">
        <v>463</v>
      </c>
      <c r="D1161" s="1"/>
      <c r="E1161" s="2" t="s">
        <v>464</v>
      </c>
      <c r="F1161" s="3">
        <v>7363.9</v>
      </c>
      <c r="G1161" s="3">
        <v>0</v>
      </c>
      <c r="H1161" s="127">
        <v>0</v>
      </c>
      <c r="I1161" s="127">
        <v>0</v>
      </c>
      <c r="J1161" s="126">
        <v>0</v>
      </c>
      <c r="K1161" s="49">
        <f t="shared" si="241"/>
        <v>0</v>
      </c>
    </row>
    <row r="1162" spans="1:11" ht="47.25" x14ac:dyDescent="0.25">
      <c r="A1162" s="1"/>
      <c r="B1162" s="1" t="s">
        <v>332</v>
      </c>
      <c r="C1162" s="1" t="s">
        <v>465</v>
      </c>
      <c r="D1162" s="1"/>
      <c r="E1162" s="2" t="s">
        <v>466</v>
      </c>
      <c r="F1162" s="3">
        <v>1322.8</v>
      </c>
      <c r="G1162" s="3">
        <v>0</v>
      </c>
      <c r="H1162" s="127">
        <v>0</v>
      </c>
      <c r="I1162" s="127">
        <v>0</v>
      </c>
      <c r="J1162" s="126">
        <v>0</v>
      </c>
      <c r="K1162" s="49">
        <f t="shared" si="241"/>
        <v>0</v>
      </c>
    </row>
    <row r="1163" spans="1:11" ht="63" x14ac:dyDescent="0.2">
      <c r="A1163" s="4"/>
      <c r="B1163" s="4" t="s">
        <v>332</v>
      </c>
      <c r="C1163" s="4" t="s">
        <v>465</v>
      </c>
      <c r="D1163" s="4" t="s">
        <v>80</v>
      </c>
      <c r="E1163" s="5" t="s">
        <v>81</v>
      </c>
      <c r="F1163" s="6">
        <v>1322.8</v>
      </c>
      <c r="G1163" s="3">
        <v>0</v>
      </c>
      <c r="H1163" s="127">
        <v>0</v>
      </c>
      <c r="I1163" s="127">
        <v>0</v>
      </c>
      <c r="J1163" s="126">
        <v>0</v>
      </c>
      <c r="K1163" s="49">
        <f t="shared" si="241"/>
        <v>0</v>
      </c>
    </row>
    <row r="1164" spans="1:11" ht="31.5" x14ac:dyDescent="0.25">
      <c r="A1164" s="1"/>
      <c r="B1164" s="1" t="s">
        <v>332</v>
      </c>
      <c r="C1164" s="1" t="s">
        <v>467</v>
      </c>
      <c r="D1164" s="1"/>
      <c r="E1164" s="2" t="s">
        <v>468</v>
      </c>
      <c r="F1164" s="3">
        <v>6041.1</v>
      </c>
      <c r="G1164" s="3">
        <v>0</v>
      </c>
      <c r="H1164" s="127">
        <v>0</v>
      </c>
      <c r="I1164" s="127">
        <v>0</v>
      </c>
      <c r="J1164" s="126">
        <v>0</v>
      </c>
      <c r="K1164" s="49">
        <f t="shared" si="241"/>
        <v>0</v>
      </c>
    </row>
    <row r="1165" spans="1:11" ht="47.25" x14ac:dyDescent="0.2">
      <c r="A1165" s="4"/>
      <c r="B1165" s="4" t="s">
        <v>332</v>
      </c>
      <c r="C1165" s="4" t="s">
        <v>467</v>
      </c>
      <c r="D1165" s="4" t="s">
        <v>11</v>
      </c>
      <c r="E1165" s="5" t="s">
        <v>12</v>
      </c>
      <c r="F1165" s="6">
        <v>1999.6</v>
      </c>
      <c r="G1165" s="3">
        <v>0</v>
      </c>
      <c r="H1165" s="127">
        <v>0</v>
      </c>
      <c r="I1165" s="127">
        <v>0</v>
      </c>
      <c r="J1165" s="126">
        <v>0</v>
      </c>
      <c r="K1165" s="49">
        <f t="shared" si="241"/>
        <v>0</v>
      </c>
    </row>
    <row r="1166" spans="1:11" ht="31.5" x14ac:dyDescent="0.2">
      <c r="A1166" s="4"/>
      <c r="B1166" s="4" t="s">
        <v>332</v>
      </c>
      <c r="C1166" s="4" t="s">
        <v>467</v>
      </c>
      <c r="D1166" s="4" t="s">
        <v>362</v>
      </c>
      <c r="E1166" s="5" t="s">
        <v>363</v>
      </c>
      <c r="F1166" s="6">
        <v>300</v>
      </c>
      <c r="G1166" s="3">
        <v>0</v>
      </c>
      <c r="H1166" s="127">
        <v>0</v>
      </c>
      <c r="I1166" s="127">
        <v>0</v>
      </c>
      <c r="J1166" s="126">
        <v>0</v>
      </c>
      <c r="K1166" s="49">
        <f t="shared" si="241"/>
        <v>0</v>
      </c>
    </row>
    <row r="1167" spans="1:11" ht="63" x14ac:dyDescent="0.2">
      <c r="A1167" s="4"/>
      <c r="B1167" s="4" t="s">
        <v>332</v>
      </c>
      <c r="C1167" s="4" t="s">
        <v>467</v>
      </c>
      <c r="D1167" s="4" t="s">
        <v>80</v>
      </c>
      <c r="E1167" s="5" t="s">
        <v>81</v>
      </c>
      <c r="F1167" s="6">
        <v>3541.5</v>
      </c>
      <c r="G1167" s="3">
        <v>0</v>
      </c>
      <c r="H1167" s="127">
        <v>0</v>
      </c>
      <c r="I1167" s="127">
        <v>0</v>
      </c>
      <c r="J1167" s="126">
        <v>0</v>
      </c>
      <c r="K1167" s="49">
        <f t="shared" si="241"/>
        <v>0</v>
      </c>
    </row>
    <row r="1168" spans="1:11" ht="15.75" x14ac:dyDescent="0.2">
      <c r="A1168" s="4"/>
      <c r="B1168" s="4" t="s">
        <v>332</v>
      </c>
      <c r="C1168" s="4" t="s">
        <v>467</v>
      </c>
      <c r="D1168" s="4" t="s">
        <v>13</v>
      </c>
      <c r="E1168" s="5" t="s">
        <v>14</v>
      </c>
      <c r="F1168" s="6">
        <v>200</v>
      </c>
      <c r="G1168" s="3">
        <v>0</v>
      </c>
      <c r="H1168" s="127">
        <v>0</v>
      </c>
      <c r="I1168" s="127">
        <v>0</v>
      </c>
      <c r="J1168" s="126">
        <v>0</v>
      </c>
      <c r="K1168" s="49">
        <f t="shared" ref="K1168:K1217" si="242">I1168-H1168</f>
        <v>0</v>
      </c>
    </row>
    <row r="1169" spans="1:11" ht="31.5" x14ac:dyDescent="0.25">
      <c r="A1169" s="1"/>
      <c r="B1169" s="1" t="s">
        <v>469</v>
      </c>
      <c r="C1169" s="1"/>
      <c r="D1169" s="1"/>
      <c r="E1169" s="2" t="s">
        <v>470</v>
      </c>
      <c r="F1169" s="3">
        <v>12591</v>
      </c>
      <c r="G1169" s="3">
        <v>0</v>
      </c>
      <c r="H1169" s="127">
        <v>0</v>
      </c>
      <c r="I1169" s="127">
        <v>0</v>
      </c>
      <c r="J1169" s="126">
        <v>0</v>
      </c>
      <c r="K1169" s="49">
        <f t="shared" si="242"/>
        <v>0</v>
      </c>
    </row>
    <row r="1170" spans="1:11" ht="63" x14ac:dyDescent="0.25">
      <c r="A1170" s="1"/>
      <c r="B1170" s="1" t="s">
        <v>469</v>
      </c>
      <c r="C1170" s="1" t="s">
        <v>427</v>
      </c>
      <c r="D1170" s="1"/>
      <c r="E1170" s="2" t="s">
        <v>428</v>
      </c>
      <c r="F1170" s="3">
        <v>12591</v>
      </c>
      <c r="G1170" s="3">
        <v>0</v>
      </c>
      <c r="H1170" s="127">
        <v>0</v>
      </c>
      <c r="I1170" s="127">
        <v>0</v>
      </c>
      <c r="J1170" s="126">
        <v>0</v>
      </c>
      <c r="K1170" s="49">
        <f t="shared" si="242"/>
        <v>0</v>
      </c>
    </row>
    <row r="1171" spans="1:11" ht="94.5" x14ac:dyDescent="0.25">
      <c r="A1171" s="1"/>
      <c r="B1171" s="1" t="s">
        <v>469</v>
      </c>
      <c r="C1171" s="1" t="s">
        <v>471</v>
      </c>
      <c r="D1171" s="1"/>
      <c r="E1171" s="2" t="s">
        <v>472</v>
      </c>
      <c r="F1171" s="3">
        <v>12404.2</v>
      </c>
      <c r="G1171" s="3">
        <v>0</v>
      </c>
      <c r="H1171" s="127">
        <v>0</v>
      </c>
      <c r="I1171" s="127">
        <v>0</v>
      </c>
      <c r="J1171" s="126">
        <v>0</v>
      </c>
      <c r="K1171" s="49">
        <f t="shared" si="242"/>
        <v>0</v>
      </c>
    </row>
    <row r="1172" spans="1:11" ht="78.75" x14ac:dyDescent="0.25">
      <c r="A1172" s="1"/>
      <c r="B1172" s="1" t="s">
        <v>469</v>
      </c>
      <c r="C1172" s="1" t="s">
        <v>473</v>
      </c>
      <c r="D1172" s="1"/>
      <c r="E1172" s="2" t="s">
        <v>474</v>
      </c>
      <c r="F1172" s="3">
        <v>3573.5</v>
      </c>
      <c r="G1172" s="3">
        <v>0</v>
      </c>
      <c r="H1172" s="127">
        <v>0</v>
      </c>
      <c r="I1172" s="127">
        <v>0</v>
      </c>
      <c r="J1172" s="126">
        <v>0</v>
      </c>
      <c r="K1172" s="49">
        <f t="shared" si="242"/>
        <v>0</v>
      </c>
    </row>
    <row r="1173" spans="1:11" ht="47.25" x14ac:dyDescent="0.25">
      <c r="A1173" s="1"/>
      <c r="B1173" s="1" t="s">
        <v>469</v>
      </c>
      <c r="C1173" s="1" t="s">
        <v>475</v>
      </c>
      <c r="D1173" s="1"/>
      <c r="E1173" s="2" t="s">
        <v>8</v>
      </c>
      <c r="F1173" s="3">
        <v>3573.5</v>
      </c>
      <c r="G1173" s="3">
        <v>0</v>
      </c>
      <c r="H1173" s="127">
        <v>0</v>
      </c>
      <c r="I1173" s="127">
        <v>0</v>
      </c>
      <c r="J1173" s="126">
        <v>0</v>
      </c>
      <c r="K1173" s="49">
        <f t="shared" si="242"/>
        <v>0</v>
      </c>
    </row>
    <row r="1174" spans="1:11" ht="110.25" x14ac:dyDescent="0.2">
      <c r="A1174" s="4"/>
      <c r="B1174" s="4" t="s">
        <v>469</v>
      </c>
      <c r="C1174" s="4" t="s">
        <v>475</v>
      </c>
      <c r="D1174" s="4" t="s">
        <v>9</v>
      </c>
      <c r="E1174" s="5" t="s">
        <v>10</v>
      </c>
      <c r="F1174" s="6">
        <v>3040.4</v>
      </c>
      <c r="G1174" s="3">
        <v>0</v>
      </c>
      <c r="H1174" s="127">
        <v>0</v>
      </c>
      <c r="I1174" s="127">
        <v>0</v>
      </c>
      <c r="J1174" s="126">
        <v>0</v>
      </c>
      <c r="K1174" s="49">
        <f t="shared" si="242"/>
        <v>0</v>
      </c>
    </row>
    <row r="1175" spans="1:11" ht="47.25" x14ac:dyDescent="0.2">
      <c r="A1175" s="4"/>
      <c r="B1175" s="4" t="s">
        <v>469</v>
      </c>
      <c r="C1175" s="4" t="s">
        <v>475</v>
      </c>
      <c r="D1175" s="4" t="s">
        <v>11</v>
      </c>
      <c r="E1175" s="5" t="s">
        <v>12</v>
      </c>
      <c r="F1175" s="6">
        <v>533.1</v>
      </c>
      <c r="G1175" s="3">
        <v>0</v>
      </c>
      <c r="H1175" s="127">
        <v>0</v>
      </c>
      <c r="I1175" s="127">
        <v>0</v>
      </c>
      <c r="J1175" s="126">
        <v>0</v>
      </c>
      <c r="K1175" s="49">
        <f t="shared" si="242"/>
        <v>0</v>
      </c>
    </row>
    <row r="1176" spans="1:11" ht="63" x14ac:dyDescent="0.25">
      <c r="A1176" s="1"/>
      <c r="B1176" s="1" t="s">
        <v>469</v>
      </c>
      <c r="C1176" s="1" t="s">
        <v>476</v>
      </c>
      <c r="D1176" s="1"/>
      <c r="E1176" s="2" t="s">
        <v>105</v>
      </c>
      <c r="F1176" s="3">
        <v>8830.7000000000007</v>
      </c>
      <c r="G1176" s="3">
        <v>0</v>
      </c>
      <c r="H1176" s="127">
        <v>0</v>
      </c>
      <c r="I1176" s="127">
        <v>0</v>
      </c>
      <c r="J1176" s="126">
        <v>0</v>
      </c>
      <c r="K1176" s="49">
        <f t="shared" si="242"/>
        <v>0</v>
      </c>
    </row>
    <row r="1177" spans="1:11" ht="78.75" x14ac:dyDescent="0.25">
      <c r="A1177" s="1"/>
      <c r="B1177" s="1" t="s">
        <v>469</v>
      </c>
      <c r="C1177" s="1" t="s">
        <v>477</v>
      </c>
      <c r="D1177" s="1"/>
      <c r="E1177" s="2" t="s">
        <v>478</v>
      </c>
      <c r="F1177" s="3">
        <v>8693.7000000000007</v>
      </c>
      <c r="G1177" s="3">
        <v>0</v>
      </c>
      <c r="H1177" s="127">
        <v>0</v>
      </c>
      <c r="I1177" s="127">
        <v>0</v>
      </c>
      <c r="J1177" s="126">
        <v>0</v>
      </c>
      <c r="K1177" s="49">
        <f t="shared" si="242"/>
        <v>0</v>
      </c>
    </row>
    <row r="1178" spans="1:11" ht="110.25" x14ac:dyDescent="0.2">
      <c r="A1178" s="4"/>
      <c r="B1178" s="4" t="s">
        <v>469</v>
      </c>
      <c r="C1178" s="4" t="s">
        <v>477</v>
      </c>
      <c r="D1178" s="4" t="s">
        <v>9</v>
      </c>
      <c r="E1178" s="5" t="s">
        <v>10</v>
      </c>
      <c r="F1178" s="6">
        <v>7954.9</v>
      </c>
      <c r="G1178" s="3">
        <v>0</v>
      </c>
      <c r="H1178" s="127">
        <v>0</v>
      </c>
      <c r="I1178" s="127">
        <v>0</v>
      </c>
      <c r="J1178" s="126">
        <v>0</v>
      </c>
      <c r="K1178" s="49">
        <f t="shared" si="242"/>
        <v>0</v>
      </c>
    </row>
    <row r="1179" spans="1:11" ht="47.25" x14ac:dyDescent="0.2">
      <c r="A1179" s="4"/>
      <c r="B1179" s="4" t="s">
        <v>469</v>
      </c>
      <c r="C1179" s="4" t="s">
        <v>477</v>
      </c>
      <c r="D1179" s="4" t="s">
        <v>11</v>
      </c>
      <c r="E1179" s="5" t="s">
        <v>12</v>
      </c>
      <c r="F1179" s="6">
        <v>736.5</v>
      </c>
      <c r="G1179" s="3">
        <v>0</v>
      </c>
      <c r="H1179" s="127">
        <v>0</v>
      </c>
      <c r="I1179" s="127">
        <v>0</v>
      </c>
      <c r="J1179" s="126">
        <v>0</v>
      </c>
      <c r="K1179" s="49">
        <f t="shared" si="242"/>
        <v>0</v>
      </c>
    </row>
    <row r="1180" spans="1:11" ht="15.75" x14ac:dyDescent="0.2">
      <c r="A1180" s="4"/>
      <c r="B1180" s="4" t="s">
        <v>469</v>
      </c>
      <c r="C1180" s="4" t="s">
        <v>477</v>
      </c>
      <c r="D1180" s="4" t="s">
        <v>13</v>
      </c>
      <c r="E1180" s="5" t="s">
        <v>14</v>
      </c>
      <c r="F1180" s="6">
        <v>2.2999999999999998</v>
      </c>
      <c r="G1180" s="3">
        <v>0</v>
      </c>
      <c r="H1180" s="127">
        <v>0</v>
      </c>
      <c r="I1180" s="127">
        <v>0</v>
      </c>
      <c r="J1180" s="126">
        <v>0</v>
      </c>
      <c r="K1180" s="49">
        <f t="shared" si="242"/>
        <v>0</v>
      </c>
    </row>
    <row r="1181" spans="1:11" ht="47.25" x14ac:dyDescent="0.25">
      <c r="A1181" s="1"/>
      <c r="B1181" s="1" t="s">
        <v>469</v>
      </c>
      <c r="C1181" s="1" t="s">
        <v>479</v>
      </c>
      <c r="D1181" s="1"/>
      <c r="E1181" s="2" t="s">
        <v>437</v>
      </c>
      <c r="F1181" s="3">
        <v>137</v>
      </c>
      <c r="G1181" s="3">
        <v>0</v>
      </c>
      <c r="H1181" s="127">
        <v>0</v>
      </c>
      <c r="I1181" s="127">
        <v>0</v>
      </c>
      <c r="J1181" s="126">
        <v>0</v>
      </c>
      <c r="K1181" s="49">
        <f t="shared" si="242"/>
        <v>0</v>
      </c>
    </row>
    <row r="1182" spans="1:11" ht="110.25" x14ac:dyDescent="0.2">
      <c r="A1182" s="4"/>
      <c r="B1182" s="4" t="s">
        <v>469</v>
      </c>
      <c r="C1182" s="4" t="s">
        <v>479</v>
      </c>
      <c r="D1182" s="4" t="s">
        <v>9</v>
      </c>
      <c r="E1182" s="5" t="s">
        <v>10</v>
      </c>
      <c r="F1182" s="6">
        <v>133.30000000000001</v>
      </c>
      <c r="G1182" s="3">
        <v>0</v>
      </c>
      <c r="H1182" s="127">
        <v>0</v>
      </c>
      <c r="I1182" s="127">
        <v>0</v>
      </c>
      <c r="J1182" s="126">
        <v>0</v>
      </c>
      <c r="K1182" s="49">
        <f t="shared" si="242"/>
        <v>0</v>
      </c>
    </row>
    <row r="1183" spans="1:11" ht="47.25" x14ac:dyDescent="0.2">
      <c r="A1183" s="4"/>
      <c r="B1183" s="4" t="s">
        <v>469</v>
      </c>
      <c r="C1183" s="4" t="s">
        <v>479</v>
      </c>
      <c r="D1183" s="4" t="s">
        <v>11</v>
      </c>
      <c r="E1183" s="5" t="s">
        <v>12</v>
      </c>
      <c r="F1183" s="6">
        <v>3.7</v>
      </c>
      <c r="G1183" s="3">
        <v>0</v>
      </c>
      <c r="H1183" s="127">
        <v>0</v>
      </c>
      <c r="I1183" s="127">
        <v>0</v>
      </c>
      <c r="J1183" s="126">
        <v>0</v>
      </c>
      <c r="K1183" s="49">
        <f t="shared" si="242"/>
        <v>0</v>
      </c>
    </row>
    <row r="1184" spans="1:11" ht="78.75" x14ac:dyDescent="0.25">
      <c r="A1184" s="1"/>
      <c r="B1184" s="1" t="s">
        <v>469</v>
      </c>
      <c r="C1184" s="1" t="s">
        <v>461</v>
      </c>
      <c r="D1184" s="1"/>
      <c r="E1184" s="2" t="s">
        <v>462</v>
      </c>
      <c r="F1184" s="3">
        <v>186.8</v>
      </c>
      <c r="G1184" s="3">
        <v>0</v>
      </c>
      <c r="H1184" s="127">
        <v>0</v>
      </c>
      <c r="I1184" s="127">
        <v>0</v>
      </c>
      <c r="J1184" s="126">
        <v>0</v>
      </c>
      <c r="K1184" s="49">
        <f t="shared" si="242"/>
        <v>0</v>
      </c>
    </row>
    <row r="1185" spans="1:11" ht="63" x14ac:dyDescent="0.25">
      <c r="A1185" s="1"/>
      <c r="B1185" s="1" t="s">
        <v>469</v>
      </c>
      <c r="C1185" s="1" t="s">
        <v>463</v>
      </c>
      <c r="D1185" s="1"/>
      <c r="E1185" s="2" t="s">
        <v>464</v>
      </c>
      <c r="F1185" s="3">
        <v>186.8</v>
      </c>
      <c r="G1185" s="3">
        <v>0</v>
      </c>
      <c r="H1185" s="127">
        <v>0</v>
      </c>
      <c r="I1185" s="127">
        <v>0</v>
      </c>
      <c r="J1185" s="126">
        <v>0</v>
      </c>
      <c r="K1185" s="49">
        <f t="shared" si="242"/>
        <v>0</v>
      </c>
    </row>
    <row r="1186" spans="1:11" ht="31.5" x14ac:dyDescent="0.25">
      <c r="A1186" s="1"/>
      <c r="B1186" s="1" t="s">
        <v>469</v>
      </c>
      <c r="C1186" s="1" t="s">
        <v>467</v>
      </c>
      <c r="D1186" s="1"/>
      <c r="E1186" s="2" t="s">
        <v>468</v>
      </c>
      <c r="F1186" s="3">
        <v>186.8</v>
      </c>
      <c r="G1186" s="3">
        <v>0</v>
      </c>
      <c r="H1186" s="127">
        <v>0</v>
      </c>
      <c r="I1186" s="127">
        <v>0</v>
      </c>
      <c r="J1186" s="126">
        <v>0</v>
      </c>
      <c r="K1186" s="49">
        <f t="shared" si="242"/>
        <v>0</v>
      </c>
    </row>
    <row r="1187" spans="1:11" ht="110.25" x14ac:dyDescent="0.2">
      <c r="A1187" s="4"/>
      <c r="B1187" s="4" t="s">
        <v>469</v>
      </c>
      <c r="C1187" s="4" t="s">
        <v>467</v>
      </c>
      <c r="D1187" s="4" t="s">
        <v>9</v>
      </c>
      <c r="E1187" s="5" t="s">
        <v>10</v>
      </c>
      <c r="F1187" s="6">
        <v>186.8</v>
      </c>
      <c r="G1187" s="3">
        <v>0</v>
      </c>
      <c r="H1187" s="127">
        <v>0</v>
      </c>
      <c r="I1187" s="127">
        <v>0</v>
      </c>
      <c r="J1187" s="126">
        <v>0</v>
      </c>
      <c r="K1187" s="49">
        <f t="shared" si="242"/>
        <v>0</v>
      </c>
    </row>
    <row r="1188" spans="1:11" ht="15.75" x14ac:dyDescent="0.2">
      <c r="A1188" s="4"/>
      <c r="B1188" s="1" t="s">
        <v>508</v>
      </c>
      <c r="C1188" s="4"/>
      <c r="D1188" s="4"/>
      <c r="E1188" s="7" t="s">
        <v>509</v>
      </c>
      <c r="F1188" s="3">
        <f>F1189+F1211</f>
        <v>34489.699999999997</v>
      </c>
      <c r="G1188" s="3">
        <v>0</v>
      </c>
      <c r="H1188" s="127">
        <v>0</v>
      </c>
      <c r="I1188" s="127">
        <v>0</v>
      </c>
      <c r="J1188" s="126">
        <v>0</v>
      </c>
      <c r="K1188" s="49">
        <f t="shared" si="242"/>
        <v>0</v>
      </c>
    </row>
    <row r="1189" spans="1:11" ht="31.5" x14ac:dyDescent="0.25">
      <c r="A1189" s="1"/>
      <c r="B1189" s="1" t="s">
        <v>364</v>
      </c>
      <c r="C1189" s="1"/>
      <c r="D1189" s="1"/>
      <c r="E1189" s="2" t="s">
        <v>365</v>
      </c>
      <c r="F1189" s="3">
        <v>29934</v>
      </c>
      <c r="G1189" s="3">
        <v>0</v>
      </c>
      <c r="H1189" s="127">
        <v>0</v>
      </c>
      <c r="I1189" s="127">
        <v>0</v>
      </c>
      <c r="J1189" s="126">
        <v>0</v>
      </c>
      <c r="K1189" s="49">
        <f t="shared" si="242"/>
        <v>0</v>
      </c>
    </row>
    <row r="1190" spans="1:11" ht="63" x14ac:dyDescent="0.25">
      <c r="A1190" s="1"/>
      <c r="B1190" s="1" t="s">
        <v>364</v>
      </c>
      <c r="C1190" s="1" t="s">
        <v>427</v>
      </c>
      <c r="D1190" s="1"/>
      <c r="E1190" s="2" t="s">
        <v>428</v>
      </c>
      <c r="F1190" s="3">
        <v>29934</v>
      </c>
      <c r="G1190" s="3">
        <v>0</v>
      </c>
      <c r="H1190" s="127">
        <v>0</v>
      </c>
      <c r="I1190" s="127">
        <v>0</v>
      </c>
      <c r="J1190" s="126">
        <v>0</v>
      </c>
      <c r="K1190" s="49">
        <f t="shared" si="242"/>
        <v>0</v>
      </c>
    </row>
    <row r="1191" spans="1:11" ht="63" x14ac:dyDescent="0.25">
      <c r="A1191" s="1"/>
      <c r="B1191" s="1" t="s">
        <v>364</v>
      </c>
      <c r="C1191" s="1" t="s">
        <v>429</v>
      </c>
      <c r="D1191" s="1"/>
      <c r="E1191" s="2" t="s">
        <v>430</v>
      </c>
      <c r="F1191" s="3">
        <v>4523</v>
      </c>
      <c r="G1191" s="3">
        <v>0</v>
      </c>
      <c r="H1191" s="127">
        <v>0</v>
      </c>
      <c r="I1191" s="127">
        <v>0</v>
      </c>
      <c r="J1191" s="126">
        <v>0</v>
      </c>
      <c r="K1191" s="49">
        <f t="shared" si="242"/>
        <v>0</v>
      </c>
    </row>
    <row r="1192" spans="1:11" ht="126" x14ac:dyDescent="0.25">
      <c r="A1192" s="1"/>
      <c r="B1192" s="1" t="s">
        <v>364</v>
      </c>
      <c r="C1192" s="1" t="s">
        <v>480</v>
      </c>
      <c r="D1192" s="1"/>
      <c r="E1192" s="2" t="s">
        <v>481</v>
      </c>
      <c r="F1192" s="3">
        <v>4523</v>
      </c>
      <c r="G1192" s="3">
        <v>0</v>
      </c>
      <c r="H1192" s="127">
        <v>0</v>
      </c>
      <c r="I1192" s="127">
        <v>0</v>
      </c>
      <c r="J1192" s="126">
        <v>0</v>
      </c>
      <c r="K1192" s="49">
        <f t="shared" si="242"/>
        <v>0</v>
      </c>
    </row>
    <row r="1193" spans="1:11" ht="157.5" x14ac:dyDescent="0.25">
      <c r="A1193" s="1"/>
      <c r="B1193" s="1" t="s">
        <v>364</v>
      </c>
      <c r="C1193" s="1" t="s">
        <v>482</v>
      </c>
      <c r="D1193" s="1"/>
      <c r="E1193" s="8" t="s">
        <v>483</v>
      </c>
      <c r="F1193" s="3">
        <v>4523</v>
      </c>
      <c r="G1193" s="3">
        <v>0</v>
      </c>
      <c r="H1193" s="127">
        <v>0</v>
      </c>
      <c r="I1193" s="127">
        <v>0</v>
      </c>
      <c r="J1193" s="126">
        <v>0</v>
      </c>
      <c r="K1193" s="49">
        <f t="shared" si="242"/>
        <v>0</v>
      </c>
    </row>
    <row r="1194" spans="1:11" ht="31.5" x14ac:dyDescent="0.2">
      <c r="A1194" s="4"/>
      <c r="B1194" s="4" t="s">
        <v>364</v>
      </c>
      <c r="C1194" s="4" t="s">
        <v>482</v>
      </c>
      <c r="D1194" s="4" t="s">
        <v>362</v>
      </c>
      <c r="E1194" s="5" t="s">
        <v>363</v>
      </c>
      <c r="F1194" s="6">
        <v>1993</v>
      </c>
      <c r="G1194" s="3">
        <v>0</v>
      </c>
      <c r="H1194" s="127">
        <v>0</v>
      </c>
      <c r="I1194" s="127">
        <v>0</v>
      </c>
      <c r="J1194" s="126">
        <v>0</v>
      </c>
      <c r="K1194" s="49">
        <f t="shared" si="242"/>
        <v>0</v>
      </c>
    </row>
    <row r="1195" spans="1:11" ht="63" x14ac:dyDescent="0.2">
      <c r="A1195" s="4"/>
      <c r="B1195" s="4" t="s">
        <v>364</v>
      </c>
      <c r="C1195" s="4" t="s">
        <v>482</v>
      </c>
      <c r="D1195" s="4" t="s">
        <v>80</v>
      </c>
      <c r="E1195" s="5" t="s">
        <v>81</v>
      </c>
      <c r="F1195" s="6">
        <v>2530</v>
      </c>
      <c r="G1195" s="3">
        <v>0</v>
      </c>
      <c r="H1195" s="127">
        <v>0</v>
      </c>
      <c r="I1195" s="127">
        <v>0</v>
      </c>
      <c r="J1195" s="126">
        <v>0</v>
      </c>
      <c r="K1195" s="49">
        <f t="shared" si="242"/>
        <v>0</v>
      </c>
    </row>
    <row r="1196" spans="1:11" ht="78.75" x14ac:dyDescent="0.25">
      <c r="A1196" s="1"/>
      <c r="B1196" s="1" t="s">
        <v>364</v>
      </c>
      <c r="C1196" s="1" t="s">
        <v>440</v>
      </c>
      <c r="D1196" s="1"/>
      <c r="E1196" s="2" t="s">
        <v>441</v>
      </c>
      <c r="F1196" s="3">
        <v>24976</v>
      </c>
      <c r="G1196" s="3">
        <v>0</v>
      </c>
      <c r="H1196" s="127">
        <v>0</v>
      </c>
      <c r="I1196" s="127">
        <v>0</v>
      </c>
      <c r="J1196" s="126">
        <v>0</v>
      </c>
      <c r="K1196" s="49">
        <f t="shared" si="242"/>
        <v>0</v>
      </c>
    </row>
    <row r="1197" spans="1:11" ht="63" x14ac:dyDescent="0.25">
      <c r="A1197" s="1"/>
      <c r="B1197" s="1" t="s">
        <v>364</v>
      </c>
      <c r="C1197" s="1" t="s">
        <v>442</v>
      </c>
      <c r="D1197" s="1"/>
      <c r="E1197" s="2" t="s">
        <v>105</v>
      </c>
      <c r="F1197" s="3">
        <v>20162.2</v>
      </c>
      <c r="G1197" s="3">
        <v>0</v>
      </c>
      <c r="H1197" s="127">
        <v>0</v>
      </c>
      <c r="I1197" s="127">
        <v>0</v>
      </c>
      <c r="J1197" s="126">
        <v>0</v>
      </c>
      <c r="K1197" s="49">
        <f t="shared" si="242"/>
        <v>0</v>
      </c>
    </row>
    <row r="1198" spans="1:11" ht="47.25" x14ac:dyDescent="0.25">
      <c r="A1198" s="1"/>
      <c r="B1198" s="1" t="s">
        <v>364</v>
      </c>
      <c r="C1198" s="1" t="s">
        <v>447</v>
      </c>
      <c r="D1198" s="1"/>
      <c r="E1198" s="2" t="s">
        <v>437</v>
      </c>
      <c r="F1198" s="3">
        <v>20162.2</v>
      </c>
      <c r="G1198" s="3">
        <v>0</v>
      </c>
      <c r="H1198" s="127">
        <v>0</v>
      </c>
      <c r="I1198" s="127">
        <v>0</v>
      </c>
      <c r="J1198" s="126">
        <v>0</v>
      </c>
      <c r="K1198" s="49">
        <f t="shared" si="242"/>
        <v>0</v>
      </c>
    </row>
    <row r="1199" spans="1:11" ht="31.5" x14ac:dyDescent="0.2">
      <c r="A1199" s="4"/>
      <c r="B1199" s="4" t="s">
        <v>364</v>
      </c>
      <c r="C1199" s="4" t="s">
        <v>447</v>
      </c>
      <c r="D1199" s="4" t="s">
        <v>362</v>
      </c>
      <c r="E1199" s="5" t="s">
        <v>363</v>
      </c>
      <c r="F1199" s="6">
        <v>1412.9</v>
      </c>
      <c r="G1199" s="3">
        <v>0</v>
      </c>
      <c r="H1199" s="127">
        <v>0</v>
      </c>
      <c r="I1199" s="127">
        <v>0</v>
      </c>
      <c r="J1199" s="126">
        <v>0</v>
      </c>
      <c r="K1199" s="49">
        <f t="shared" si="242"/>
        <v>0</v>
      </c>
    </row>
    <row r="1200" spans="1:11" ht="63" x14ac:dyDescent="0.2">
      <c r="A1200" s="4"/>
      <c r="B1200" s="4" t="s">
        <v>364</v>
      </c>
      <c r="C1200" s="4" t="s">
        <v>447</v>
      </c>
      <c r="D1200" s="4" t="s">
        <v>80</v>
      </c>
      <c r="E1200" s="5" t="s">
        <v>81</v>
      </c>
      <c r="F1200" s="6">
        <v>18749.3</v>
      </c>
      <c r="G1200" s="3">
        <v>0</v>
      </c>
      <c r="H1200" s="127">
        <v>0</v>
      </c>
      <c r="I1200" s="127">
        <v>0</v>
      </c>
      <c r="J1200" s="126">
        <v>0</v>
      </c>
      <c r="K1200" s="49">
        <f t="shared" si="242"/>
        <v>0</v>
      </c>
    </row>
    <row r="1201" spans="1:11" ht="126" x14ac:dyDescent="0.25">
      <c r="A1201" s="1"/>
      <c r="B1201" s="1" t="s">
        <v>364</v>
      </c>
      <c r="C1201" s="1" t="s">
        <v>484</v>
      </c>
      <c r="D1201" s="1"/>
      <c r="E1201" s="2" t="s">
        <v>481</v>
      </c>
      <c r="F1201" s="3">
        <v>4813.8</v>
      </c>
      <c r="G1201" s="3">
        <v>0</v>
      </c>
      <c r="H1201" s="127">
        <v>0</v>
      </c>
      <c r="I1201" s="127">
        <v>0</v>
      </c>
      <c r="J1201" s="126">
        <v>0</v>
      </c>
      <c r="K1201" s="49">
        <f t="shared" si="242"/>
        <v>0</v>
      </c>
    </row>
    <row r="1202" spans="1:11" ht="157.5" x14ac:dyDescent="0.25">
      <c r="A1202" s="1"/>
      <c r="B1202" s="1" t="s">
        <v>364</v>
      </c>
      <c r="C1202" s="1" t="s">
        <v>485</v>
      </c>
      <c r="D1202" s="1"/>
      <c r="E1202" s="8" t="s">
        <v>483</v>
      </c>
      <c r="F1202" s="3">
        <v>4813.8</v>
      </c>
      <c r="G1202" s="3">
        <v>0</v>
      </c>
      <c r="H1202" s="127">
        <v>0</v>
      </c>
      <c r="I1202" s="127">
        <v>0</v>
      </c>
      <c r="J1202" s="126">
        <v>0</v>
      </c>
      <c r="K1202" s="49">
        <f t="shared" si="242"/>
        <v>0</v>
      </c>
    </row>
    <row r="1203" spans="1:11" ht="110.25" x14ac:dyDescent="0.2">
      <c r="A1203" s="4"/>
      <c r="B1203" s="4" t="s">
        <v>364</v>
      </c>
      <c r="C1203" s="4" t="s">
        <v>485</v>
      </c>
      <c r="D1203" s="4" t="s">
        <v>9</v>
      </c>
      <c r="E1203" s="5" t="s">
        <v>10</v>
      </c>
      <c r="F1203" s="6">
        <v>469</v>
      </c>
      <c r="G1203" s="3">
        <v>0</v>
      </c>
      <c r="H1203" s="127">
        <v>0</v>
      </c>
      <c r="I1203" s="127">
        <v>0</v>
      </c>
      <c r="J1203" s="126">
        <v>0</v>
      </c>
      <c r="K1203" s="49">
        <f t="shared" si="242"/>
        <v>0</v>
      </c>
    </row>
    <row r="1204" spans="1:11" ht="31.5" x14ac:dyDescent="0.2">
      <c r="A1204" s="4"/>
      <c r="B1204" s="4" t="s">
        <v>364</v>
      </c>
      <c r="C1204" s="4" t="s">
        <v>485</v>
      </c>
      <c r="D1204" s="4" t="s">
        <v>362</v>
      </c>
      <c r="E1204" s="5" t="s">
        <v>363</v>
      </c>
      <c r="F1204" s="6">
        <v>1940.5</v>
      </c>
      <c r="G1204" s="3">
        <v>0</v>
      </c>
      <c r="H1204" s="127">
        <v>0</v>
      </c>
      <c r="I1204" s="127">
        <v>0</v>
      </c>
      <c r="J1204" s="126">
        <v>0</v>
      </c>
      <c r="K1204" s="49">
        <f t="shared" si="242"/>
        <v>0</v>
      </c>
    </row>
    <row r="1205" spans="1:11" ht="63" x14ac:dyDescent="0.2">
      <c r="A1205" s="4"/>
      <c r="B1205" s="4" t="s">
        <v>364</v>
      </c>
      <c r="C1205" s="4" t="s">
        <v>485</v>
      </c>
      <c r="D1205" s="4" t="s">
        <v>80</v>
      </c>
      <c r="E1205" s="5" t="s">
        <v>81</v>
      </c>
      <c r="F1205" s="6">
        <v>2404.3000000000002</v>
      </c>
      <c r="G1205" s="3">
        <v>0</v>
      </c>
      <c r="H1205" s="127">
        <v>0</v>
      </c>
      <c r="I1205" s="127">
        <v>0</v>
      </c>
      <c r="J1205" s="126">
        <v>0</v>
      </c>
      <c r="K1205" s="49">
        <f t="shared" si="242"/>
        <v>0</v>
      </c>
    </row>
    <row r="1206" spans="1:11" ht="63" x14ac:dyDescent="0.25">
      <c r="A1206" s="1"/>
      <c r="B1206" s="1" t="s">
        <v>364</v>
      </c>
      <c r="C1206" s="1" t="s">
        <v>452</v>
      </c>
      <c r="D1206" s="1"/>
      <c r="E1206" s="2" t="s">
        <v>453</v>
      </c>
      <c r="F1206" s="3">
        <v>435</v>
      </c>
      <c r="G1206" s="3">
        <v>0</v>
      </c>
      <c r="H1206" s="127">
        <v>0</v>
      </c>
      <c r="I1206" s="127">
        <v>0</v>
      </c>
      <c r="J1206" s="126">
        <v>0</v>
      </c>
      <c r="K1206" s="49">
        <f t="shared" si="242"/>
        <v>0</v>
      </c>
    </row>
    <row r="1207" spans="1:11" ht="126" x14ac:dyDescent="0.25">
      <c r="A1207" s="1"/>
      <c r="B1207" s="1" t="s">
        <v>364</v>
      </c>
      <c r="C1207" s="1" t="s">
        <v>486</v>
      </c>
      <c r="D1207" s="1"/>
      <c r="E1207" s="2" t="s">
        <v>481</v>
      </c>
      <c r="F1207" s="3">
        <v>435</v>
      </c>
      <c r="G1207" s="3">
        <v>0</v>
      </c>
      <c r="H1207" s="127">
        <v>0</v>
      </c>
      <c r="I1207" s="127">
        <v>0</v>
      </c>
      <c r="J1207" s="126">
        <v>0</v>
      </c>
      <c r="K1207" s="49">
        <f t="shared" si="242"/>
        <v>0</v>
      </c>
    </row>
    <row r="1208" spans="1:11" ht="157.5" x14ac:dyDescent="0.25">
      <c r="A1208" s="1"/>
      <c r="B1208" s="1" t="s">
        <v>364</v>
      </c>
      <c r="C1208" s="1" t="s">
        <v>487</v>
      </c>
      <c r="D1208" s="1"/>
      <c r="E1208" s="8" t="s">
        <v>483</v>
      </c>
      <c r="F1208" s="3">
        <v>435</v>
      </c>
      <c r="G1208" s="3">
        <v>0</v>
      </c>
      <c r="H1208" s="127">
        <v>0</v>
      </c>
      <c r="I1208" s="127">
        <v>0</v>
      </c>
      <c r="J1208" s="126">
        <v>0</v>
      </c>
      <c r="K1208" s="49">
        <f t="shared" si="242"/>
        <v>0</v>
      </c>
    </row>
    <row r="1209" spans="1:11" ht="31.5" x14ac:dyDescent="0.2">
      <c r="A1209" s="4"/>
      <c r="B1209" s="4" t="s">
        <v>364</v>
      </c>
      <c r="C1209" s="4" t="s">
        <v>487</v>
      </c>
      <c r="D1209" s="4" t="s">
        <v>362</v>
      </c>
      <c r="E1209" s="5" t="s">
        <v>363</v>
      </c>
      <c r="F1209" s="6">
        <v>25</v>
      </c>
      <c r="G1209" s="3">
        <v>0</v>
      </c>
      <c r="H1209" s="127">
        <v>0</v>
      </c>
      <c r="I1209" s="127">
        <v>0</v>
      </c>
      <c r="J1209" s="126">
        <v>0</v>
      </c>
      <c r="K1209" s="49">
        <f t="shared" si="242"/>
        <v>0</v>
      </c>
    </row>
    <row r="1210" spans="1:11" ht="63" x14ac:dyDescent="0.2">
      <c r="A1210" s="4"/>
      <c r="B1210" s="4" t="s">
        <v>364</v>
      </c>
      <c r="C1210" s="4" t="s">
        <v>487</v>
      </c>
      <c r="D1210" s="4" t="s">
        <v>80</v>
      </c>
      <c r="E1210" s="5" t="s">
        <v>81</v>
      </c>
      <c r="F1210" s="6">
        <v>410</v>
      </c>
      <c r="G1210" s="3">
        <v>0</v>
      </c>
      <c r="H1210" s="127">
        <v>0</v>
      </c>
      <c r="I1210" s="127">
        <v>0</v>
      </c>
      <c r="J1210" s="126">
        <v>0</v>
      </c>
      <c r="K1210" s="49">
        <f t="shared" si="242"/>
        <v>0</v>
      </c>
    </row>
    <row r="1211" spans="1:11" ht="15.75" x14ac:dyDescent="0.25">
      <c r="A1211" s="1"/>
      <c r="B1211" s="1" t="s">
        <v>381</v>
      </c>
      <c r="C1211" s="1"/>
      <c r="D1211" s="1"/>
      <c r="E1211" s="2" t="s">
        <v>382</v>
      </c>
      <c r="F1211" s="3">
        <v>4555.7</v>
      </c>
      <c r="G1211" s="3">
        <v>0</v>
      </c>
      <c r="H1211" s="127">
        <v>0</v>
      </c>
      <c r="I1211" s="127">
        <v>0</v>
      </c>
      <c r="J1211" s="126">
        <v>0</v>
      </c>
      <c r="K1211" s="49">
        <f t="shared" si="242"/>
        <v>0</v>
      </c>
    </row>
    <row r="1212" spans="1:11" ht="63" x14ac:dyDescent="0.25">
      <c r="A1212" s="1"/>
      <c r="B1212" s="1" t="s">
        <v>381</v>
      </c>
      <c r="C1212" s="1" t="s">
        <v>427</v>
      </c>
      <c r="D1212" s="1"/>
      <c r="E1212" s="2" t="s">
        <v>428</v>
      </c>
      <c r="F1212" s="3">
        <v>4555.7</v>
      </c>
      <c r="G1212" s="3">
        <v>0</v>
      </c>
      <c r="H1212" s="127">
        <v>0</v>
      </c>
      <c r="I1212" s="127">
        <v>0</v>
      </c>
      <c r="J1212" s="126">
        <v>0</v>
      </c>
      <c r="K1212" s="49">
        <f t="shared" si="242"/>
        <v>0</v>
      </c>
    </row>
    <row r="1213" spans="1:11" ht="63" x14ac:dyDescent="0.25">
      <c r="A1213" s="1"/>
      <c r="B1213" s="1" t="s">
        <v>381</v>
      </c>
      <c r="C1213" s="1" t="s">
        <v>429</v>
      </c>
      <c r="D1213" s="1"/>
      <c r="E1213" s="2" t="s">
        <v>430</v>
      </c>
      <c r="F1213" s="3">
        <v>4555.7</v>
      </c>
      <c r="G1213" s="3">
        <v>0</v>
      </c>
      <c r="H1213" s="127">
        <v>0</v>
      </c>
      <c r="I1213" s="127">
        <v>0</v>
      </c>
      <c r="J1213" s="126">
        <v>0</v>
      </c>
      <c r="K1213" s="49">
        <f t="shared" si="242"/>
        <v>0</v>
      </c>
    </row>
    <row r="1214" spans="1:11" ht="63" x14ac:dyDescent="0.25">
      <c r="A1214" s="1"/>
      <c r="B1214" s="1" t="s">
        <v>381</v>
      </c>
      <c r="C1214" s="1" t="s">
        <v>431</v>
      </c>
      <c r="D1214" s="1"/>
      <c r="E1214" s="2" t="s">
        <v>105</v>
      </c>
      <c r="F1214" s="3">
        <v>4555.7</v>
      </c>
      <c r="G1214" s="3">
        <v>0</v>
      </c>
      <c r="H1214" s="127">
        <v>0</v>
      </c>
      <c r="I1214" s="127">
        <v>0</v>
      </c>
      <c r="J1214" s="126">
        <v>0</v>
      </c>
      <c r="K1214" s="49">
        <f t="shared" si="242"/>
        <v>0</v>
      </c>
    </row>
    <row r="1215" spans="1:11" ht="47.25" x14ac:dyDescent="0.25">
      <c r="A1215" s="1"/>
      <c r="B1215" s="1" t="s">
        <v>381</v>
      </c>
      <c r="C1215" s="1" t="s">
        <v>436</v>
      </c>
      <c r="D1215" s="1"/>
      <c r="E1215" s="2" t="s">
        <v>437</v>
      </c>
      <c r="F1215" s="3">
        <v>4555.7</v>
      </c>
      <c r="G1215" s="3">
        <v>0</v>
      </c>
      <c r="H1215" s="127">
        <v>0</v>
      </c>
      <c r="I1215" s="127">
        <v>0</v>
      </c>
      <c r="J1215" s="126">
        <v>0</v>
      </c>
      <c r="K1215" s="49">
        <f t="shared" si="242"/>
        <v>0</v>
      </c>
    </row>
    <row r="1216" spans="1:11" ht="63" x14ac:dyDescent="0.2">
      <c r="A1216" s="4"/>
      <c r="B1216" s="4" t="s">
        <v>381</v>
      </c>
      <c r="C1216" s="4" t="s">
        <v>436</v>
      </c>
      <c r="D1216" s="4" t="s">
        <v>80</v>
      </c>
      <c r="E1216" s="5" t="s">
        <v>81</v>
      </c>
      <c r="F1216" s="6">
        <v>4555.7</v>
      </c>
      <c r="G1216" s="3">
        <v>0</v>
      </c>
      <c r="H1216" s="127">
        <v>0</v>
      </c>
      <c r="I1216" s="127">
        <v>0</v>
      </c>
      <c r="J1216" s="126">
        <v>0</v>
      </c>
      <c r="K1216" s="49">
        <f t="shared" si="242"/>
        <v>0</v>
      </c>
    </row>
    <row r="1217" spans="1:11" ht="15.75" x14ac:dyDescent="0.25">
      <c r="A1217" s="155"/>
      <c r="B1217" s="155"/>
      <c r="C1217" s="155"/>
      <c r="D1217" s="155"/>
      <c r="E1217" s="9" t="s">
        <v>0</v>
      </c>
      <c r="F1217" s="10">
        <f>F155+F171+F180+F531+F543</f>
        <v>769725.10000000009</v>
      </c>
      <c r="G1217" s="10">
        <f>G155+G171+G180+G531+G543+G668+G684+G1089+G9</f>
        <v>1112964.2999999998</v>
      </c>
      <c r="H1217" s="10">
        <f>H155+H171+H180+H531+H543+H668+H684+H1089+H9</f>
        <v>563828.6</v>
      </c>
      <c r="I1217" s="10">
        <f>I155+I171+I180+I531+I543+I668+I684+I1089+I9</f>
        <v>340171.30000000005</v>
      </c>
      <c r="J1217" s="163">
        <f t="shared" ref="J1217" si="243">I1217/H1217*100</f>
        <v>60.33239534142114</v>
      </c>
      <c r="K1217" s="60">
        <f t="shared" si="242"/>
        <v>-223657.29999999993</v>
      </c>
    </row>
    <row r="1219" spans="1:11" ht="12.75" customHeight="1" x14ac:dyDescent="0.2">
      <c r="G1219" s="187"/>
      <c r="H1219" s="188"/>
      <c r="I1219" s="188"/>
    </row>
    <row r="1222" spans="1:11" ht="12.75" customHeight="1" x14ac:dyDescent="0.2">
      <c r="G1222" s="189"/>
      <c r="H1222" s="189"/>
      <c r="I1222" s="189"/>
    </row>
  </sheetData>
  <mergeCells count="1">
    <mergeCell ref="A5:K5"/>
  </mergeCells>
  <pageMargins left="0.74803149606299213" right="0.74803149606299213" top="0.98425196850393704" bottom="0.98425196850393704" header="0.51181102362204722" footer="0.51181102362204722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</vt:lpstr>
      <vt:lpstr>приложение 3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</dc:creator>
  <dc:description>POI HSSF rep:2.49.1.127</dc:description>
  <cp:lastModifiedBy>Мухина</cp:lastModifiedBy>
  <cp:lastPrinted>2020-08-11T10:13:55Z</cp:lastPrinted>
  <dcterms:created xsi:type="dcterms:W3CDTF">2019-12-17T10:29:00Z</dcterms:created>
  <dcterms:modified xsi:type="dcterms:W3CDTF">2020-08-17T11:41:57Z</dcterms:modified>
</cp:coreProperties>
</file>