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Бюджет!$A$15</definedName>
    <definedName name="FIO" localSheetId="0">Бюджет!$F$15</definedName>
    <definedName name="LAST_CELL" localSheetId="0">Бюджет!$I$138</definedName>
    <definedName name="SIGN" localSheetId="0">Бюджет!$A$15:$J$16</definedName>
  </definedNames>
  <calcPr calcId="145621"/>
</workbook>
</file>

<file path=xl/calcChain.xml><?xml version="1.0" encoding="utf-8"?>
<calcChain xmlns="http://schemas.openxmlformats.org/spreadsheetml/2006/main">
  <c r="J132" i="1" l="1"/>
  <c r="J131" i="1" s="1"/>
  <c r="I132" i="1"/>
  <c r="I131" i="1" s="1"/>
  <c r="H132" i="1"/>
  <c r="H131" i="1" s="1"/>
  <c r="J119" i="1"/>
  <c r="J118" i="1" s="1"/>
  <c r="I119" i="1"/>
  <c r="I118" i="1" s="1"/>
  <c r="H119" i="1"/>
  <c r="H118" i="1" s="1"/>
  <c r="J113" i="1"/>
  <c r="I113" i="1"/>
  <c r="H113" i="1"/>
  <c r="J111" i="1"/>
  <c r="J110" i="1" s="1"/>
  <c r="I111" i="1"/>
  <c r="I110" i="1" s="1"/>
  <c r="H111" i="1"/>
  <c r="H110" i="1" s="1"/>
  <c r="J92" i="1"/>
  <c r="J91" i="1" s="1"/>
  <c r="I92" i="1"/>
  <c r="I91" i="1" s="1"/>
  <c r="H92" i="1"/>
  <c r="H91" i="1" s="1"/>
  <c r="J78" i="1"/>
  <c r="I78" i="1"/>
  <c r="H78" i="1"/>
  <c r="J76" i="1"/>
  <c r="I76" i="1"/>
  <c r="H76" i="1"/>
  <c r="J72" i="1"/>
  <c r="I72" i="1"/>
  <c r="H72" i="1"/>
  <c r="J69" i="1"/>
  <c r="I69" i="1"/>
  <c r="H69" i="1"/>
  <c r="J66" i="1"/>
  <c r="I66" i="1"/>
  <c r="H66" i="1"/>
  <c r="J64" i="1"/>
  <c r="I64" i="1"/>
  <c r="H64" i="1"/>
  <c r="J62" i="1"/>
  <c r="I62" i="1"/>
  <c r="H62" i="1"/>
  <c r="J59" i="1"/>
  <c r="I59" i="1"/>
  <c r="H59" i="1"/>
  <c r="J56" i="1"/>
  <c r="J55" i="1" s="1"/>
  <c r="I56" i="1"/>
  <c r="H56" i="1"/>
  <c r="J52" i="1"/>
  <c r="J51" i="1" s="1"/>
  <c r="I52" i="1"/>
  <c r="I51" i="1" s="1"/>
  <c r="H52" i="1"/>
  <c r="H51" i="1" s="1"/>
  <c r="J61" i="1" l="1"/>
  <c r="K110" i="1"/>
  <c r="J71" i="1"/>
  <c r="I71" i="1"/>
  <c r="H71" i="1"/>
  <c r="I61" i="1"/>
  <c r="H61" i="1"/>
  <c r="I55" i="1"/>
  <c r="H55" i="1"/>
  <c r="I37" i="1"/>
  <c r="J37" i="1"/>
  <c r="H37" i="1"/>
  <c r="J35" i="1"/>
  <c r="I35" i="1"/>
  <c r="H35" i="1"/>
  <c r="J20" i="1"/>
  <c r="I20" i="1"/>
  <c r="H20" i="1"/>
  <c r="J14" i="1"/>
  <c r="I14" i="1"/>
  <c r="H14" i="1"/>
  <c r="J11" i="1"/>
  <c r="I11" i="1"/>
  <c r="H11" i="1"/>
  <c r="H10" i="1" s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K103" i="1"/>
  <c r="L102" i="1"/>
  <c r="K102" i="1"/>
  <c r="L101" i="1"/>
  <c r="K101" i="1"/>
  <c r="L100" i="1"/>
  <c r="K100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K86" i="1"/>
  <c r="L86" i="1" s="1"/>
  <c r="L85" i="1"/>
  <c r="K85" i="1"/>
  <c r="L84" i="1"/>
  <c r="K84" i="1"/>
  <c r="L83" i="1"/>
  <c r="K83" i="1"/>
  <c r="L82" i="1"/>
  <c r="K82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K74" i="1"/>
  <c r="L73" i="1"/>
  <c r="K73" i="1"/>
  <c r="L72" i="1"/>
  <c r="K72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K61" i="1"/>
  <c r="K60" i="1"/>
  <c r="K59" i="1"/>
  <c r="K58" i="1"/>
  <c r="K57" i="1"/>
  <c r="K56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K36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K19" i="1"/>
  <c r="L18" i="1"/>
  <c r="K18" i="1"/>
  <c r="L17" i="1"/>
  <c r="K17" i="1"/>
  <c r="K16" i="1"/>
  <c r="L15" i="1"/>
  <c r="K15" i="1"/>
  <c r="L13" i="1"/>
  <c r="K13" i="1"/>
  <c r="L12" i="1"/>
  <c r="K12" i="1"/>
  <c r="K11" i="1"/>
  <c r="H134" i="1" l="1"/>
  <c r="K14" i="1"/>
  <c r="L61" i="1"/>
  <c r="K35" i="1"/>
  <c r="L71" i="1"/>
  <c r="L37" i="1"/>
  <c r="J10" i="1"/>
  <c r="J134" i="1" s="1"/>
  <c r="K134" i="1" s="1"/>
  <c r="L14" i="1"/>
  <c r="L11" i="1"/>
  <c r="K37" i="1"/>
  <c r="I10" i="1"/>
  <c r="L20" i="1"/>
  <c r="K20" i="1"/>
  <c r="K10" i="1" l="1"/>
  <c r="L10" i="1"/>
  <c r="I134" i="1"/>
  <c r="L134" i="1" s="1"/>
</calcChain>
</file>

<file path=xl/sharedStrings.xml><?xml version="1.0" encoding="utf-8"?>
<sst xmlns="http://schemas.openxmlformats.org/spreadsheetml/2006/main" count="754" uniqueCount="196">
  <si>
    <t>Раздел</t>
  </si>
  <si>
    <t>Подраздел</t>
  </si>
  <si>
    <t>Наименование КФСР</t>
  </si>
  <si>
    <t>КЦСР</t>
  </si>
  <si>
    <t>Наименование КЦСР</t>
  </si>
  <si>
    <t>КВР</t>
  </si>
  <si>
    <t>Наименование КВР</t>
  </si>
  <si>
    <t>Итого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</si>
  <si>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</si>
  <si>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</si>
  <si>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</si>
  <si>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9100000190</t>
  </si>
  <si>
    <t>Содержание органов местного самоуправления Яйвинского городского поселения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</si>
  <si>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</si>
  <si>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</si>
  <si>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</si>
  <si>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</si>
  <si>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</si>
  <si>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</si>
  <si>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122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</si>
  <si>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</si>
  <si>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</si>
  <si>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</t>
  </si>
  <si>
    <t>851</t>
  </si>
  <si>
    <t>Уплата налога на имущество организаций и земельного налога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</si>
  <si>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</si>
  <si>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</si>
  <si>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044012У100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</si>
  <si>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</si>
  <si>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084012П040</t>
  </si>
  <si>
    <t>Составление протоколов об административных правонарушениях</t>
  </si>
  <si>
    <t>084012П060</t>
  </si>
  <si>
    <t>Осуществление полномочий по созданию и организации деятельности административных комиссий</t>
  </si>
  <si>
    <t>540</t>
  </si>
  <si>
    <t>Иные межбюджетные трансферты</t>
  </si>
  <si>
    <t>852</t>
  </si>
  <si>
    <t>Уплата прочих налогов, сборов</t>
  </si>
  <si>
    <t>853</t>
  </si>
  <si>
    <t>Уплата иных платежей</t>
  </si>
  <si>
    <t>11</t>
  </si>
  <si>
    <t>Резервные фонды</t>
  </si>
  <si>
    <t>2000207000</t>
  </si>
  <si>
    <t>Резервный фонд администрации Яйвинского городского поселения</t>
  </si>
  <si>
    <t>870</t>
  </si>
  <si>
    <t>Резервные средства</t>
  </si>
  <si>
    <t>13</t>
  </si>
  <si>
    <t>Другие общегосударственные вопросы</t>
  </si>
  <si>
    <t>1000104010</t>
  </si>
  <si>
    <t>Обеспечение эксплуатации, учета, сохранности и использования движимого и недвижимого имущества, нежилых помещений, зданий, сооружений, земельных участков</t>
  </si>
  <si>
    <t>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</si>
  <si>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</si>
  <si>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1000104020</t>
  </si>
  <si>
    <t>Расходы на проведение предпродажной подготовки муниципального имущества, подлежащего приватизации</t>
  </si>
  <si>
    <t>2000308000</t>
  </si>
  <si>
    <t>Исполнение решений судов, вступивших в законную силу, и оплата государственной пошлины</t>
  </si>
  <si>
    <t>831</t>
  </si>
  <si>
    <t>Исполнение судебных актов Российской Федерации и мировых соглашений по возмещению причиненного вреда</t>
  </si>
  <si>
    <t>9100002040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</si>
  <si>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</si>
  <si>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</si>
  <si>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</si>
  <si>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</si>
  <si>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</si>
  <si>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</si>
  <si>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9100019010</t>
  </si>
  <si>
    <t>Издание печатных средств массовой информации для информирования населения, опубликования муниципальных правовых актов</t>
  </si>
  <si>
    <t>9100019020</t>
  </si>
  <si>
    <t>Организация благоустройства к праздничным мероприятиям</t>
  </si>
  <si>
    <t>9100019050</t>
  </si>
  <si>
    <t>Оплата взносов в межмуниципальные ассоциации (Совет муниципальных образований Пермского края)</t>
  </si>
  <si>
    <t>Мобилизационная и вневойсковая подготовка</t>
  </si>
  <si>
    <t>0840151180</t>
  </si>
  <si>
    <t>Осуществление первичного воинского учета на территориях, где отсутствуют военные комиссариаты</t>
  </si>
  <si>
    <t>09</t>
  </si>
  <si>
    <t>Защита населения и территории от чрезвычайных ситуаций природного и техногенного характера, гражданская оборона</t>
  </si>
  <si>
    <t>0810104140</t>
  </si>
  <si>
    <t>Обеспечение защиты населения и территории поселения от чрезвычайных ситуаций природного и техногенного характера</t>
  </si>
  <si>
    <t>0820104240</t>
  </si>
  <si>
    <t>Мероприятия, направленные для решения задач гражданской обороны</t>
  </si>
  <si>
    <t>10</t>
  </si>
  <si>
    <t>Обеспечение пожарной безопасности</t>
  </si>
  <si>
    <t>0830104030</t>
  </si>
  <si>
    <t>Обеспечение первичных мер пожарной безопасности</t>
  </si>
  <si>
    <t>05</t>
  </si>
  <si>
    <t>Сельское хозяйство и рыболовство</t>
  </si>
  <si>
    <t>044012У090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</si>
  <si>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</si>
  <si>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08</t>
  </si>
  <si>
    <t>Транспорт</t>
  </si>
  <si>
    <t>0930104070</t>
  </si>
  <si>
    <t>Обеспечение перевозок пассажиров на маршруте «Яйва-Камень-Яйва»</t>
  </si>
  <si>
    <t>Дорожное хозяйство (дорожные фонды)</t>
  </si>
  <si>
    <t>09101ST040</t>
  </si>
  <si>
    <t>Проектирование, строительство (реконструкция), капитальный ремонт и ремонт автомобильных дорог общего пользования местного значения в границах населенных пунктов Яйвинского городского поселения</t>
  </si>
  <si>
    <t>0920104080</t>
  </si>
  <si>
    <t>Содержание и ремонт автомобильных дорог общего пользования местного значения в границах населенных пунктов Яйвинского городского поселения</t>
  </si>
  <si>
    <t>12</t>
  </si>
  <si>
    <t>Другие вопросы в области национальной экономики</t>
  </si>
  <si>
    <t>0210403050</t>
  </si>
  <si>
    <t>Формирование земельных участков в целях оформления права муниципальной собственности</t>
  </si>
  <si>
    <t>Жилищное хозяйство</t>
  </si>
  <si>
    <t>05201SP040</t>
  </si>
  <si>
    <t>Приобретение в муниципальную собственность Яйвинского городского поселения помещений (жилых помещений)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</si>
  <si>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</si>
  <si>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</si>
  <si>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0530104100</t>
  </si>
  <si>
    <t>Обеспечение мероприятий по капитальному ремонту и ремонту муниципального жилищного фонда</t>
  </si>
  <si>
    <t>243</t>
  </si>
  <si>
    <t>Закупка товаров, работ, услуг в целях капитального ремонта государственного (муниципального) имущества</t>
  </si>
  <si>
    <t>0530104160</t>
  </si>
  <si>
    <t>Уплата ежемесячных взносов на капитальный ремонт общего имущества в многоквартирных домах в части муниципальной доли собственности</t>
  </si>
  <si>
    <t>Коммунальное хозяйство</t>
  </si>
  <si>
    <t>0220204270</t>
  </si>
  <si>
    <t>Содержание объектов питьевого водоснабжения в п. Люзень Яйвинского городского поселения</t>
  </si>
  <si>
    <t>Благоустройство</t>
  </si>
  <si>
    <t>0420204040</t>
  </si>
  <si>
    <t>Мероприятия по ликвидации несанкционированных свалок ТКО</t>
  </si>
  <si>
    <t>0430104050</t>
  </si>
  <si>
    <t>Содержание муниципального кладбища п. Яйва</t>
  </si>
  <si>
    <t>0430104060</t>
  </si>
  <si>
    <t>Организация погребения умерших, не имеющих родственников</t>
  </si>
  <si>
    <t>0450104420</t>
  </si>
  <si>
    <t>Содержание и эксплуатация уличных сетей наружного освещения</t>
  </si>
  <si>
    <t>0450104430</t>
  </si>
  <si>
    <t>Оплата электроэнергии, израсходованной на наружное освещение</t>
  </si>
  <si>
    <t>0450104440</t>
  </si>
  <si>
    <t>Ремонт уличных сетей наружного освещения</t>
  </si>
  <si>
    <t>04601SP080</t>
  </si>
  <si>
    <t>Софинансирование проектов инициативного бюджетирования.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</si>
  <si>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</si>
  <si>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</si>
  <si>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12002SЖ090</t>
  </si>
  <si>
    <t>Софинансирование бюджета поселения на поддержку муниципальной программы формирования современной городской среды (благоустройство дворовых территорий)</t>
  </si>
  <si>
    <t>120F255550</t>
  </si>
  <si>
    <t>Реализация программы формирования современной городской среды</t>
  </si>
  <si>
    <t>Культура</t>
  </si>
  <si>
    <t>0610102610</t>
  </si>
  <si>
    <t>Выполнение предписаний надзорных органов</t>
  </si>
  <si>
    <t>0610202020</t>
  </si>
  <si>
    <t>Приобретение оборудования и инвентаря</t>
  </si>
  <si>
    <t>0610202030</t>
  </si>
  <si>
    <t>Комплектование книжных фондов библиотек муниципальных образований</t>
  </si>
  <si>
    <t>0620102100</t>
  </si>
  <si>
    <t>Общепоселковые культурно-массовые мероприятия</t>
  </si>
  <si>
    <t>0630102040</t>
  </si>
  <si>
    <t>Обеспечение деятельности муниципальных учреждений</t>
  </si>
  <si>
    <t>0630302040</t>
  </si>
  <si>
    <t>Пенсионное обеспечение</t>
  </si>
  <si>
    <t>0300210000</t>
  </si>
  <si>
    <t>Пенсии за выслугу лет лицам, замещавшим муниципальные должности, должности муниципальной службы в Яйвинском городском поселении</t>
  </si>
  <si>
    <t>312</t>
  </si>
  <si>
    <t>Иные пенсии, социальные доплаты к пенсиям</t>
  </si>
  <si>
    <t>Социальное обеспечение населения</t>
  </si>
  <si>
    <t>030012С180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</si>
  <si>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</si>
  <si>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321</t>
  </si>
  <si>
    <t>Пособия, компенсации и иные социальные выплаты гражданам, кроме публичных нормативных обязательств</t>
  </si>
  <si>
    <t>030022С260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</si>
  <si>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</si>
  <si>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</si>
  <si>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0540104620</t>
  </si>
  <si>
    <t>Обеспечение жильем молодых семей</t>
  </si>
  <si>
    <t>Массовый спорт</t>
  </si>
  <si>
    <t>0710102610</t>
  </si>
  <si>
    <t>071P552280</t>
  </si>
  <si>
    <t>Оснащение объектов спортивной инфраструктуры спортивно-технологическим оборудованием</t>
  </si>
  <si>
    <t>0720102110</t>
  </si>
  <si>
    <t>Общепоселковые физкультурно-оздоровительные и спортивные мероприятия</t>
  </si>
  <si>
    <t>0730102040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</si>
  <si>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</si>
  <si>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</si>
  <si>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Обслуживание государственного внутреннего и муниципального долга</t>
  </si>
  <si>
    <t>2000106000</t>
  </si>
  <si>
    <t>Исполнение обязательств по обслуживанию муниципального долга Яйвинского городского поселения</t>
  </si>
  <si>
    <t>730</t>
  </si>
  <si>
    <t>Обслуживание муниципального долга</t>
  </si>
  <si>
    <t>Показатели расходов бюджета Яйвинского городского поселения за 9 месяцев 2019 года</t>
  </si>
  <si>
    <t>Плановые назначения на год, тыс.руб.</t>
  </si>
  <si>
    <t>Исполнение от плана расходов на год,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</si>
  <si>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</si>
  <si>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</si>
  <si>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</si>
  <si>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</si>
  <si>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</si>
  <si>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</si>
  <si>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</si>
  <si>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</si>
  <si>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</si>
  <si>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План расходов на 9 месяцев, тыс.руб.</t>
  </si>
  <si>
    <t>Кассовые расходы за 9 месяцев, тыс.руб.</t>
  </si>
  <si>
    <t>Исполнение от плана расходов на 9 месяцев, %</t>
  </si>
  <si>
    <t>Приложение № 2</t>
  </si>
  <si>
    <t>от __________ №__________</t>
  </si>
  <si>
    <t xml:space="preserve">к постановлению </t>
  </si>
  <si>
    <t>администрации района</t>
  </si>
  <si>
    <t>Возмещение хозяйствующим субъектам недополученных доходов от перевозки отдельных категорий граждан с использованием социальных проездных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</si>
</sst>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0.0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4D4D4D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/>
    <xf numFmtId="166" fontId="8" fillId="0" borderId="1" xfId="0" applyNumberFormat="1" applyFont="1" applyBorder="1" applyAlignment="1"/>
    <xf numFmtId="165" fontId="5" fillId="0" borderId="1" xfId="0" applyNumberFormat="1" applyFont="1" applyBorder="1" applyAlignment="1" applyProtection="1">
      <alignment horizontal="right" wrapText="1"/>
    </xf>
    <xf numFmtId="165" fontId="8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5" fontId="5" fillId="0" borderId="8" xfId="0" applyNumberFormat="1" applyFont="1" applyBorder="1" applyAlignment="1" applyProtection="1">
      <alignment horizontal="right" wrapText="1"/>
    </xf>
    <xf numFmtId="166" fontId="5" fillId="0" borderId="8" xfId="0" applyNumberFormat="1" applyFont="1" applyBorder="1" applyAlignment="1"/>
    <xf numFmtId="49" fontId="7" fillId="0" borderId="8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>
      <alignment horizontal="center" vertical="top" wrapText="1"/>
    </xf>
    <xf numFmtId="0" fontId="9" fillId="0" borderId="0" xfId="0" applyFont="1"/>
    <xf numFmtId="49" fontId="11" fillId="0" borderId="1" xfId="0" applyNumberFormat="1" applyFont="1" applyBorder="1" applyAlignment="1" applyProtection="1">
      <alignment horizontal="left"/>
    </xf>
    <xf numFmtId="49" fontId="11" fillId="0" borderId="1" xfId="0" applyNumberFormat="1" applyFont="1" applyBorder="1" applyAlignment="1" applyProtection="1">
      <alignment horizontal="center"/>
    </xf>
    <xf numFmtId="165" fontId="11" fillId="0" borderId="1" xfId="0" applyNumberFormat="1" applyFont="1" applyBorder="1" applyAlignment="1" applyProtection="1">
      <alignment horizontal="right"/>
    </xf>
    <xf numFmtId="166" fontId="11" fillId="0" borderId="1" xfId="0" applyNumberFormat="1" applyFont="1" applyBorder="1" applyAlignment="1"/>
    <xf numFmtId="0" fontId="4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164" fontId="1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34"/>
  <sheetViews>
    <sheetView showGridLines="0" tabSelected="1" topLeftCell="A40" workbookViewId="0">
      <selection activeCell="E68" sqref="E68"/>
    </sheetView>
  </sheetViews>
  <sheetFormatPr defaultRowHeight="12.75" customHeight="1" outlineLevelRow="2" x14ac:dyDescent="0.2"/>
  <cols>
    <col min="1" max="1" width="6.42578125" customWidth="1"/>
    <col min="2" max="2" width="6.85546875" customWidth="1"/>
    <col min="3" max="3" width="22.7109375" customWidth="1"/>
    <col min="4" max="4" width="12.7109375" customWidth="1"/>
    <col min="5" max="5" width="20.42578125" customWidth="1"/>
    <col min="6" max="6" width="5.7109375" customWidth="1"/>
    <col min="7" max="7" width="20.42578125" customWidth="1"/>
    <col min="8" max="8" width="11.5703125" customWidth="1"/>
    <col min="9" max="9" width="10.28515625" customWidth="1"/>
  </cols>
  <sheetData>
    <row r="1" spans="1:12" ht="15.75" x14ac:dyDescent="0.25">
      <c r="A1" s="36"/>
      <c r="B1" s="36"/>
      <c r="C1" s="36"/>
      <c r="D1" s="36"/>
      <c r="E1" s="36"/>
      <c r="F1" s="36"/>
      <c r="G1" s="1"/>
      <c r="H1" s="28"/>
      <c r="I1" s="28"/>
      <c r="J1" s="34" t="s">
        <v>191</v>
      </c>
      <c r="K1" s="34"/>
      <c r="L1" s="34"/>
    </row>
    <row r="2" spans="1:12" ht="15.75" x14ac:dyDescent="0.2">
      <c r="A2" s="2"/>
      <c r="B2" s="1"/>
      <c r="C2" s="1"/>
      <c r="D2" s="1"/>
      <c r="E2" s="1"/>
      <c r="F2" s="1"/>
      <c r="G2" s="1"/>
      <c r="H2" s="39" t="s">
        <v>193</v>
      </c>
      <c r="I2" s="39"/>
      <c r="J2" s="39"/>
      <c r="K2" s="39"/>
      <c r="L2" s="39"/>
    </row>
    <row r="3" spans="1:12" ht="15.75" x14ac:dyDescent="0.25">
      <c r="A3" s="3"/>
      <c r="B3" s="4"/>
      <c r="C3" s="4"/>
      <c r="D3" s="4"/>
      <c r="E3" s="4"/>
      <c r="F3" s="4"/>
      <c r="G3" s="4"/>
      <c r="H3" s="35" t="s">
        <v>194</v>
      </c>
      <c r="I3" s="35"/>
      <c r="J3" s="35"/>
      <c r="K3" s="35"/>
      <c r="L3" s="35"/>
    </row>
    <row r="4" spans="1:12" ht="15.75" x14ac:dyDescent="0.25">
      <c r="A4" s="3"/>
      <c r="B4" s="4"/>
      <c r="C4" s="4"/>
      <c r="D4" s="4"/>
      <c r="E4" s="5"/>
      <c r="F4" s="4"/>
      <c r="G4" s="5"/>
      <c r="H4" s="34" t="s">
        <v>192</v>
      </c>
      <c r="I4" s="34"/>
      <c r="J4" s="34"/>
      <c r="K4" s="34"/>
      <c r="L4" s="34"/>
    </row>
    <row r="5" spans="1:12" x14ac:dyDescent="0.2">
      <c r="A5" s="37"/>
      <c r="B5" s="38"/>
      <c r="C5" s="38"/>
      <c r="D5" s="38"/>
      <c r="E5" s="38"/>
      <c r="F5" s="38"/>
      <c r="G5" s="38"/>
    </row>
    <row r="6" spans="1:12" ht="18.75" x14ac:dyDescent="0.3">
      <c r="A6" s="33" t="s">
        <v>176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3.5" thickBot="1" x14ac:dyDescent="0.25">
      <c r="A7" s="6"/>
      <c r="B7" s="6"/>
      <c r="C7" s="6"/>
      <c r="D7" s="6"/>
      <c r="E7" s="6"/>
      <c r="F7" s="6"/>
      <c r="G7" s="6"/>
      <c r="H7" s="1"/>
      <c r="I7" s="1"/>
    </row>
    <row r="8" spans="1:12" ht="90" thickBot="1" x14ac:dyDescent="0.25">
      <c r="A8" s="7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9" t="s">
        <v>177</v>
      </c>
      <c r="I8" s="10" t="s">
        <v>188</v>
      </c>
      <c r="J8" s="10" t="s">
        <v>189</v>
      </c>
      <c r="K8" s="10" t="s">
        <v>178</v>
      </c>
      <c r="L8" s="10" t="s">
        <v>190</v>
      </c>
    </row>
    <row r="9" spans="1:12" ht="13.5" thickBot="1" x14ac:dyDescent="0.25">
      <c r="A9" s="7" t="s">
        <v>179</v>
      </c>
      <c r="B9" s="8" t="s">
        <v>180</v>
      </c>
      <c r="C9" s="8" t="s">
        <v>181</v>
      </c>
      <c r="D9" s="8" t="s">
        <v>182</v>
      </c>
      <c r="E9" s="8" t="s">
        <v>183</v>
      </c>
      <c r="F9" s="8" t="s">
        <v>184</v>
      </c>
      <c r="G9" s="8" t="s">
        <v>185</v>
      </c>
      <c r="H9" s="27" t="s">
        <v>186</v>
      </c>
      <c r="I9" s="11" t="s">
        <v>187</v>
      </c>
      <c r="J9" s="11" t="s">
        <v>79</v>
      </c>
      <c r="K9" s="11" t="s">
        <v>39</v>
      </c>
      <c r="L9" s="12" t="s">
        <v>96</v>
      </c>
    </row>
    <row r="10" spans="1:12" x14ac:dyDescent="0.2">
      <c r="A10" s="25" t="s">
        <v>8</v>
      </c>
      <c r="B10" s="25"/>
      <c r="C10" s="25"/>
      <c r="D10" s="26"/>
      <c r="E10" s="25"/>
      <c r="F10" s="26"/>
      <c r="G10" s="25"/>
      <c r="H10" s="23">
        <f>H11+H14+H20+H35+H37</f>
        <v>13977.900000000001</v>
      </c>
      <c r="I10" s="23">
        <f>I11+I14+I20+I35+I37</f>
        <v>9822.6</v>
      </c>
      <c r="J10" s="23">
        <f>J11+J14+J20+J35+J37</f>
        <v>9297.3000000000011</v>
      </c>
      <c r="K10" s="24">
        <f>J10/H10*100</f>
        <v>66.51428326143413</v>
      </c>
      <c r="L10" s="24">
        <f>J10/I10*100</f>
        <v>94.652128764278302</v>
      </c>
    </row>
    <row r="11" spans="1:12" outlineLevel="1" x14ac:dyDescent="0.2">
      <c r="A11" s="17" t="s">
        <v>8</v>
      </c>
      <c r="B11" s="17" t="s">
        <v>9</v>
      </c>
      <c r="C11" s="17"/>
      <c r="D11" s="18"/>
      <c r="E11" s="17"/>
      <c r="F11" s="18"/>
      <c r="G11" s="17"/>
      <c r="H11" s="15">
        <f>SUM(H12:H13)</f>
        <v>981.8</v>
      </c>
      <c r="I11" s="15">
        <f t="shared" ref="I11:J11" si="0">SUM(I12:I13)</f>
        <v>605.59999999999991</v>
      </c>
      <c r="J11" s="15">
        <f t="shared" si="0"/>
        <v>605.59999999999991</v>
      </c>
      <c r="K11" s="13">
        <f t="shared" ref="K11:K73" si="1">J11/H11*100</f>
        <v>61.682623752291697</v>
      </c>
      <c r="L11" s="13">
        <f t="shared" ref="L11:L73" si="2">J11/I11*100</f>
        <v>100</v>
      </c>
    </row>
    <row r="12" spans="1:12" ht="76.5" outlineLevel="2" x14ac:dyDescent="0.2">
      <c r="A12" s="19" t="s">
        <v>8</v>
      </c>
      <c r="B12" s="19" t="s">
        <v>9</v>
      </c>
      <c r="C12" s="19" t="s">
        <v>10</v>
      </c>
      <c r="D12" s="20" t="s">
        <v>11</v>
      </c>
      <c r="E12" s="19" t="s">
        <v>12</v>
      </c>
      <c r="F12" s="20" t="s">
        <v>13</v>
      </c>
      <c r="G12" s="19" t="s">
        <v>14</v>
      </c>
      <c r="H12" s="16">
        <v>754.1</v>
      </c>
      <c r="I12" s="16">
        <v>468.4</v>
      </c>
      <c r="J12" s="16">
        <v>468.4</v>
      </c>
      <c r="K12" s="14">
        <f t="shared" si="1"/>
        <v>62.113778013526058</v>
      </c>
      <c r="L12" s="14">
        <f t="shared" si="2"/>
        <v>100</v>
      </c>
    </row>
    <row r="13" spans="1:12" ht="127.5" outlineLevel="2" x14ac:dyDescent="0.2">
      <c r="A13" s="19" t="s">
        <v>8</v>
      </c>
      <c r="B13" s="19" t="s">
        <v>9</v>
      </c>
      <c r="C13" s="19" t="s">
        <v>10</v>
      </c>
      <c r="D13" s="20" t="s">
        <v>11</v>
      </c>
      <c r="E13" s="19" t="s">
        <v>12</v>
      </c>
      <c r="F13" s="20" t="s">
        <v>15</v>
      </c>
      <c r="G13" s="19" t="s">
        <v>16</v>
      </c>
      <c r="H13" s="16">
        <v>227.7</v>
      </c>
      <c r="I13" s="16">
        <v>137.19999999999999</v>
      </c>
      <c r="J13" s="16">
        <v>137.19999999999999</v>
      </c>
      <c r="K13" s="14">
        <f t="shared" si="1"/>
        <v>60.254721124286334</v>
      </c>
      <c r="L13" s="14">
        <f t="shared" si="2"/>
        <v>100</v>
      </c>
    </row>
    <row r="14" spans="1:12" outlineLevel="1" x14ac:dyDescent="0.2">
      <c r="A14" s="21" t="s">
        <v>8</v>
      </c>
      <c r="B14" s="21" t="s">
        <v>17</v>
      </c>
      <c r="C14" s="21"/>
      <c r="D14" s="22"/>
      <c r="E14" s="21"/>
      <c r="F14" s="22"/>
      <c r="G14" s="21"/>
      <c r="H14" s="15">
        <f>SUM(H15:H19)</f>
        <v>456.6</v>
      </c>
      <c r="I14" s="15">
        <f>SUM(I15:I19)</f>
        <v>271.5</v>
      </c>
      <c r="J14" s="15">
        <f>SUM(J15:J19)</f>
        <v>271.5</v>
      </c>
      <c r="K14" s="13">
        <f t="shared" si="1"/>
        <v>59.461235216819972</v>
      </c>
      <c r="L14" s="13">
        <f t="shared" si="2"/>
        <v>100</v>
      </c>
    </row>
    <row r="15" spans="1:12" ht="89.25" outlineLevel="2" x14ac:dyDescent="0.2">
      <c r="A15" s="19" t="s">
        <v>8</v>
      </c>
      <c r="B15" s="19" t="s">
        <v>17</v>
      </c>
      <c r="C15" s="19" t="s">
        <v>18</v>
      </c>
      <c r="D15" s="20" t="s">
        <v>11</v>
      </c>
      <c r="E15" s="19" t="s">
        <v>12</v>
      </c>
      <c r="F15" s="20" t="s">
        <v>13</v>
      </c>
      <c r="G15" s="19" t="s">
        <v>14</v>
      </c>
      <c r="H15" s="16">
        <v>284.8</v>
      </c>
      <c r="I15" s="16">
        <v>206.4</v>
      </c>
      <c r="J15" s="16">
        <v>206.4</v>
      </c>
      <c r="K15" s="14">
        <f t="shared" si="1"/>
        <v>72.471910112359552</v>
      </c>
      <c r="L15" s="14">
        <f t="shared" si="2"/>
        <v>100</v>
      </c>
    </row>
    <row r="16" spans="1:12" ht="89.25" outlineLevel="2" x14ac:dyDescent="0.2">
      <c r="A16" s="19" t="s">
        <v>8</v>
      </c>
      <c r="B16" s="19" t="s">
        <v>17</v>
      </c>
      <c r="C16" s="19" t="s">
        <v>18</v>
      </c>
      <c r="D16" s="20" t="s">
        <v>11</v>
      </c>
      <c r="E16" s="19" t="s">
        <v>12</v>
      </c>
      <c r="F16" s="20" t="s">
        <v>19</v>
      </c>
      <c r="G16" s="19" t="s">
        <v>20</v>
      </c>
      <c r="H16" s="16">
        <v>18.7</v>
      </c>
      <c r="I16" s="16">
        <v>0</v>
      </c>
      <c r="J16" s="16">
        <v>0</v>
      </c>
      <c r="K16" s="14">
        <f t="shared" si="1"/>
        <v>0</v>
      </c>
      <c r="L16" s="14"/>
    </row>
    <row r="17" spans="1:12" ht="127.5" outlineLevel="2" x14ac:dyDescent="0.2">
      <c r="A17" s="19" t="s">
        <v>8</v>
      </c>
      <c r="B17" s="19" t="s">
        <v>17</v>
      </c>
      <c r="C17" s="19" t="s">
        <v>18</v>
      </c>
      <c r="D17" s="20" t="s">
        <v>11</v>
      </c>
      <c r="E17" s="19" t="s">
        <v>12</v>
      </c>
      <c r="F17" s="20" t="s">
        <v>15</v>
      </c>
      <c r="G17" s="19" t="s">
        <v>16</v>
      </c>
      <c r="H17" s="16">
        <v>86</v>
      </c>
      <c r="I17" s="16">
        <v>56.3</v>
      </c>
      <c r="J17" s="16">
        <v>56.3</v>
      </c>
      <c r="K17" s="14">
        <f t="shared" si="1"/>
        <v>65.465116279069775</v>
      </c>
      <c r="L17" s="14">
        <f t="shared" si="2"/>
        <v>100</v>
      </c>
    </row>
    <row r="18" spans="1:12" ht="89.25" outlineLevel="2" x14ac:dyDescent="0.2">
      <c r="A18" s="19" t="s">
        <v>8</v>
      </c>
      <c r="B18" s="19" t="s">
        <v>17</v>
      </c>
      <c r="C18" s="19" t="s">
        <v>18</v>
      </c>
      <c r="D18" s="20" t="s">
        <v>11</v>
      </c>
      <c r="E18" s="19" t="s">
        <v>12</v>
      </c>
      <c r="F18" s="20" t="s">
        <v>21</v>
      </c>
      <c r="G18" s="19" t="s">
        <v>22</v>
      </c>
      <c r="H18" s="16">
        <v>66.099999999999994</v>
      </c>
      <c r="I18" s="16">
        <v>8.8000000000000007</v>
      </c>
      <c r="J18" s="16">
        <v>8.8000000000000007</v>
      </c>
      <c r="K18" s="14">
        <f t="shared" si="1"/>
        <v>13.313161875945539</v>
      </c>
      <c r="L18" s="14">
        <f t="shared" si="2"/>
        <v>100</v>
      </c>
    </row>
    <row r="19" spans="1:12" ht="89.25" outlineLevel="2" x14ac:dyDescent="0.2">
      <c r="A19" s="19" t="s">
        <v>8</v>
      </c>
      <c r="B19" s="19" t="s">
        <v>17</v>
      </c>
      <c r="C19" s="19" t="s">
        <v>18</v>
      </c>
      <c r="D19" s="20" t="s">
        <v>11</v>
      </c>
      <c r="E19" s="19" t="s">
        <v>12</v>
      </c>
      <c r="F19" s="20" t="s">
        <v>23</v>
      </c>
      <c r="G19" s="19" t="s">
        <v>24</v>
      </c>
      <c r="H19" s="16">
        <v>1</v>
      </c>
      <c r="I19" s="16">
        <v>0</v>
      </c>
      <c r="J19" s="16">
        <v>0</v>
      </c>
      <c r="K19" s="14">
        <f t="shared" si="1"/>
        <v>0</v>
      </c>
      <c r="L19" s="14"/>
    </row>
    <row r="20" spans="1:12" outlineLevel="1" x14ac:dyDescent="0.2">
      <c r="A20" s="21" t="s">
        <v>8</v>
      </c>
      <c r="B20" s="21" t="s">
        <v>25</v>
      </c>
      <c r="C20" s="21"/>
      <c r="D20" s="22"/>
      <c r="E20" s="21"/>
      <c r="F20" s="22"/>
      <c r="G20" s="21"/>
      <c r="H20" s="15">
        <f>SUM(H21:H34)</f>
        <v>9733.6</v>
      </c>
      <c r="I20" s="15">
        <f>SUM(I21:I34)</f>
        <v>6915.3</v>
      </c>
      <c r="J20" s="15">
        <f>SUM(J21:J34)</f>
        <v>6874</v>
      </c>
      <c r="K20" s="13">
        <f>J20/H20*100</f>
        <v>70.621352839648225</v>
      </c>
      <c r="L20" s="13">
        <f>J20/I20*100</f>
        <v>99.402773560076923</v>
      </c>
    </row>
    <row r="21" spans="1:12" ht="178.5" outlineLevel="2" x14ac:dyDescent="0.2">
      <c r="A21" s="19" t="s">
        <v>8</v>
      </c>
      <c r="B21" s="19" t="s">
        <v>25</v>
      </c>
      <c r="C21" s="19" t="s">
        <v>26</v>
      </c>
      <c r="D21" s="20" t="s">
        <v>27</v>
      </c>
      <c r="E21" s="19" t="s">
        <v>28</v>
      </c>
      <c r="F21" s="20" t="s">
        <v>13</v>
      </c>
      <c r="G21" s="19" t="s">
        <v>14</v>
      </c>
      <c r="H21" s="16">
        <v>4.9000000000000004</v>
      </c>
      <c r="I21" s="16">
        <v>3.7</v>
      </c>
      <c r="J21" s="16">
        <v>0</v>
      </c>
      <c r="K21" s="14">
        <f t="shared" si="1"/>
        <v>0</v>
      </c>
      <c r="L21" s="14">
        <f t="shared" si="2"/>
        <v>0</v>
      </c>
    </row>
    <row r="22" spans="1:12" ht="178.5" outlineLevel="2" x14ac:dyDescent="0.2">
      <c r="A22" s="19" t="s">
        <v>8</v>
      </c>
      <c r="B22" s="19" t="s">
        <v>25</v>
      </c>
      <c r="C22" s="19" t="s">
        <v>26</v>
      </c>
      <c r="D22" s="20" t="s">
        <v>27</v>
      </c>
      <c r="E22" s="19" t="s">
        <v>28</v>
      </c>
      <c r="F22" s="20" t="s">
        <v>15</v>
      </c>
      <c r="G22" s="19" t="s">
        <v>16</v>
      </c>
      <c r="H22" s="16">
        <v>1.5</v>
      </c>
      <c r="I22" s="16">
        <v>1.1000000000000001</v>
      </c>
      <c r="J22" s="16">
        <v>0</v>
      </c>
      <c r="K22" s="14">
        <f t="shared" si="1"/>
        <v>0</v>
      </c>
      <c r="L22" s="14">
        <f t="shared" si="2"/>
        <v>0</v>
      </c>
    </row>
    <row r="23" spans="1:12" ht="178.5" outlineLevel="2" x14ac:dyDescent="0.2">
      <c r="A23" s="19" t="s">
        <v>8</v>
      </c>
      <c r="B23" s="19" t="s">
        <v>25</v>
      </c>
      <c r="C23" s="19" t="s">
        <v>26</v>
      </c>
      <c r="D23" s="20" t="s">
        <v>27</v>
      </c>
      <c r="E23" s="19" t="s">
        <v>28</v>
      </c>
      <c r="F23" s="20" t="s">
        <v>21</v>
      </c>
      <c r="G23" s="19" t="s">
        <v>22</v>
      </c>
      <c r="H23" s="16">
        <v>0.3</v>
      </c>
      <c r="I23" s="16">
        <v>0.2</v>
      </c>
      <c r="J23" s="16">
        <v>0</v>
      </c>
      <c r="K23" s="14">
        <f t="shared" si="1"/>
        <v>0</v>
      </c>
      <c r="L23" s="14">
        <f t="shared" si="2"/>
        <v>0</v>
      </c>
    </row>
    <row r="24" spans="1:12" ht="102" outlineLevel="2" x14ac:dyDescent="0.2">
      <c r="A24" s="19" t="s">
        <v>8</v>
      </c>
      <c r="B24" s="19" t="s">
        <v>25</v>
      </c>
      <c r="C24" s="19" t="s">
        <v>26</v>
      </c>
      <c r="D24" s="20" t="s">
        <v>29</v>
      </c>
      <c r="E24" s="19" t="s">
        <v>30</v>
      </c>
      <c r="F24" s="20" t="s">
        <v>21</v>
      </c>
      <c r="G24" s="19" t="s">
        <v>22</v>
      </c>
      <c r="H24" s="16">
        <v>4.9000000000000004</v>
      </c>
      <c r="I24" s="16">
        <v>3.7</v>
      </c>
      <c r="J24" s="16">
        <v>2.4</v>
      </c>
      <c r="K24" s="14">
        <f t="shared" si="1"/>
        <v>48.979591836734684</v>
      </c>
      <c r="L24" s="14">
        <f t="shared" si="2"/>
        <v>64.864864864864856</v>
      </c>
    </row>
    <row r="25" spans="1:12" ht="102" outlineLevel="2" x14ac:dyDescent="0.2">
      <c r="A25" s="19" t="s">
        <v>8</v>
      </c>
      <c r="B25" s="19" t="s">
        <v>25</v>
      </c>
      <c r="C25" s="19" t="s">
        <v>26</v>
      </c>
      <c r="D25" s="20" t="s">
        <v>31</v>
      </c>
      <c r="E25" s="19" t="s">
        <v>32</v>
      </c>
      <c r="F25" s="20" t="s">
        <v>13</v>
      </c>
      <c r="G25" s="19" t="s">
        <v>14</v>
      </c>
      <c r="H25" s="16">
        <v>31.4</v>
      </c>
      <c r="I25" s="16">
        <v>23.5</v>
      </c>
      <c r="J25" s="16">
        <v>7.8</v>
      </c>
      <c r="K25" s="14">
        <f t="shared" si="1"/>
        <v>24.840764331210192</v>
      </c>
      <c r="L25" s="14">
        <f t="shared" si="2"/>
        <v>33.191489361702125</v>
      </c>
    </row>
    <row r="26" spans="1:12" ht="127.5" outlineLevel="2" x14ac:dyDescent="0.2">
      <c r="A26" s="19" t="s">
        <v>8</v>
      </c>
      <c r="B26" s="19" t="s">
        <v>25</v>
      </c>
      <c r="C26" s="19" t="s">
        <v>26</v>
      </c>
      <c r="D26" s="20" t="s">
        <v>31</v>
      </c>
      <c r="E26" s="19" t="s">
        <v>32</v>
      </c>
      <c r="F26" s="20" t="s">
        <v>15</v>
      </c>
      <c r="G26" s="19" t="s">
        <v>16</v>
      </c>
      <c r="H26" s="16">
        <v>9.5</v>
      </c>
      <c r="I26" s="16">
        <v>7.1</v>
      </c>
      <c r="J26" s="16">
        <v>2.4</v>
      </c>
      <c r="K26" s="14">
        <f t="shared" si="1"/>
        <v>25.263157894736842</v>
      </c>
      <c r="L26" s="14">
        <f t="shared" si="2"/>
        <v>33.802816901408448</v>
      </c>
    </row>
    <row r="27" spans="1:12" ht="102" outlineLevel="2" x14ac:dyDescent="0.2">
      <c r="A27" s="19" t="s">
        <v>8</v>
      </c>
      <c r="B27" s="19" t="s">
        <v>25</v>
      </c>
      <c r="C27" s="19" t="s">
        <v>26</v>
      </c>
      <c r="D27" s="20" t="s">
        <v>31</v>
      </c>
      <c r="E27" s="19" t="s">
        <v>32</v>
      </c>
      <c r="F27" s="20" t="s">
        <v>21</v>
      </c>
      <c r="G27" s="19" t="s">
        <v>22</v>
      </c>
      <c r="H27" s="16">
        <v>2.9</v>
      </c>
      <c r="I27" s="16">
        <v>2.2000000000000002</v>
      </c>
      <c r="J27" s="16">
        <v>1.5</v>
      </c>
      <c r="K27" s="14">
        <f t="shared" si="1"/>
        <v>51.724137931034484</v>
      </c>
      <c r="L27" s="14">
        <f t="shared" si="2"/>
        <v>68.181818181818173</v>
      </c>
    </row>
    <row r="28" spans="1:12" ht="102" outlineLevel="2" x14ac:dyDescent="0.2">
      <c r="A28" s="19" t="s">
        <v>8</v>
      </c>
      <c r="B28" s="19" t="s">
        <v>25</v>
      </c>
      <c r="C28" s="19" t="s">
        <v>26</v>
      </c>
      <c r="D28" s="20" t="s">
        <v>11</v>
      </c>
      <c r="E28" s="19" t="s">
        <v>12</v>
      </c>
      <c r="F28" s="20" t="s">
        <v>13</v>
      </c>
      <c r="G28" s="19" t="s">
        <v>14</v>
      </c>
      <c r="H28" s="16">
        <v>5540.8</v>
      </c>
      <c r="I28" s="16">
        <v>4674.8999999999996</v>
      </c>
      <c r="J28" s="16">
        <v>4674.8999999999996</v>
      </c>
      <c r="K28" s="14">
        <f t="shared" si="1"/>
        <v>84.372292809702572</v>
      </c>
      <c r="L28" s="14">
        <f t="shared" si="2"/>
        <v>100</v>
      </c>
    </row>
    <row r="29" spans="1:12" ht="127.5" outlineLevel="2" x14ac:dyDescent="0.2">
      <c r="A29" s="19" t="s">
        <v>8</v>
      </c>
      <c r="B29" s="19" t="s">
        <v>25</v>
      </c>
      <c r="C29" s="19" t="s">
        <v>26</v>
      </c>
      <c r="D29" s="20" t="s">
        <v>11</v>
      </c>
      <c r="E29" s="19" t="s">
        <v>12</v>
      </c>
      <c r="F29" s="20" t="s">
        <v>15</v>
      </c>
      <c r="G29" s="19" t="s">
        <v>16</v>
      </c>
      <c r="H29" s="16">
        <v>1645.7</v>
      </c>
      <c r="I29" s="16">
        <v>1452.1</v>
      </c>
      <c r="J29" s="16">
        <v>1452.1</v>
      </c>
      <c r="K29" s="14">
        <f t="shared" si="1"/>
        <v>88.236008993133609</v>
      </c>
      <c r="L29" s="14">
        <f t="shared" si="2"/>
        <v>100</v>
      </c>
    </row>
    <row r="30" spans="1:12" ht="102" outlineLevel="2" x14ac:dyDescent="0.2">
      <c r="A30" s="19" t="s">
        <v>8</v>
      </c>
      <c r="B30" s="19" t="s">
        <v>25</v>
      </c>
      <c r="C30" s="19" t="s">
        <v>26</v>
      </c>
      <c r="D30" s="20" t="s">
        <v>11</v>
      </c>
      <c r="E30" s="19" t="s">
        <v>12</v>
      </c>
      <c r="F30" s="20" t="s">
        <v>21</v>
      </c>
      <c r="G30" s="19" t="s">
        <v>22</v>
      </c>
      <c r="H30" s="16">
        <v>1117.5999999999999</v>
      </c>
      <c r="I30" s="16">
        <v>694.7</v>
      </c>
      <c r="J30" s="16">
        <v>694.7</v>
      </c>
      <c r="K30" s="14">
        <f t="shared" si="1"/>
        <v>62.159985683607744</v>
      </c>
      <c r="L30" s="14">
        <f t="shared" si="2"/>
        <v>100</v>
      </c>
    </row>
    <row r="31" spans="1:12" ht="102" outlineLevel="2" x14ac:dyDescent="0.2">
      <c r="A31" s="19" t="s">
        <v>8</v>
      </c>
      <c r="B31" s="19" t="s">
        <v>25</v>
      </c>
      <c r="C31" s="19" t="s">
        <v>26</v>
      </c>
      <c r="D31" s="20" t="s">
        <v>11</v>
      </c>
      <c r="E31" s="19" t="s">
        <v>12</v>
      </c>
      <c r="F31" s="20" t="s">
        <v>33</v>
      </c>
      <c r="G31" s="19" t="s">
        <v>34</v>
      </c>
      <c r="H31" s="16">
        <v>1341.5</v>
      </c>
      <c r="I31" s="16">
        <v>34.799999999999997</v>
      </c>
      <c r="J31" s="16">
        <v>20.9</v>
      </c>
      <c r="K31" s="14">
        <f t="shared" si="1"/>
        <v>1.5579575102497203</v>
      </c>
      <c r="L31" s="14">
        <f t="shared" si="2"/>
        <v>60.057471264367813</v>
      </c>
    </row>
    <row r="32" spans="1:12" ht="102" outlineLevel="2" x14ac:dyDescent="0.2">
      <c r="A32" s="19" t="s">
        <v>8</v>
      </c>
      <c r="B32" s="19" t="s">
        <v>25</v>
      </c>
      <c r="C32" s="19" t="s">
        <v>26</v>
      </c>
      <c r="D32" s="20" t="s">
        <v>11</v>
      </c>
      <c r="E32" s="19" t="s">
        <v>12</v>
      </c>
      <c r="F32" s="20" t="s">
        <v>23</v>
      </c>
      <c r="G32" s="19" t="s">
        <v>24</v>
      </c>
      <c r="H32" s="16">
        <v>23.7</v>
      </c>
      <c r="I32" s="16">
        <v>16.100000000000001</v>
      </c>
      <c r="J32" s="16">
        <v>16.100000000000001</v>
      </c>
      <c r="K32" s="14">
        <f t="shared" si="1"/>
        <v>67.932489451476798</v>
      </c>
      <c r="L32" s="14">
        <f t="shared" si="2"/>
        <v>100</v>
      </c>
    </row>
    <row r="33" spans="1:12" ht="102" outlineLevel="2" x14ac:dyDescent="0.2">
      <c r="A33" s="19" t="s">
        <v>8</v>
      </c>
      <c r="B33" s="19" t="s">
        <v>25</v>
      </c>
      <c r="C33" s="19" t="s">
        <v>26</v>
      </c>
      <c r="D33" s="20" t="s">
        <v>11</v>
      </c>
      <c r="E33" s="19" t="s">
        <v>12</v>
      </c>
      <c r="F33" s="20" t="s">
        <v>35</v>
      </c>
      <c r="G33" s="19" t="s">
        <v>36</v>
      </c>
      <c r="H33" s="16">
        <v>3.9</v>
      </c>
      <c r="I33" s="16">
        <v>1</v>
      </c>
      <c r="J33" s="16">
        <v>1</v>
      </c>
      <c r="K33" s="14">
        <f t="shared" si="1"/>
        <v>25.641025641025646</v>
      </c>
      <c r="L33" s="14">
        <f t="shared" si="2"/>
        <v>100</v>
      </c>
    </row>
    <row r="34" spans="1:12" ht="102" outlineLevel="2" x14ac:dyDescent="0.2">
      <c r="A34" s="19" t="s">
        <v>8</v>
      </c>
      <c r="B34" s="19" t="s">
        <v>25</v>
      </c>
      <c r="C34" s="19" t="s">
        <v>26</v>
      </c>
      <c r="D34" s="20" t="s">
        <v>11</v>
      </c>
      <c r="E34" s="19" t="s">
        <v>12</v>
      </c>
      <c r="F34" s="20" t="s">
        <v>37</v>
      </c>
      <c r="G34" s="19" t="s">
        <v>38</v>
      </c>
      <c r="H34" s="16">
        <v>5</v>
      </c>
      <c r="I34" s="16">
        <v>0.2</v>
      </c>
      <c r="J34" s="16">
        <v>0.2</v>
      </c>
      <c r="K34" s="14">
        <f t="shared" si="1"/>
        <v>4</v>
      </c>
      <c r="L34" s="14">
        <f t="shared" si="2"/>
        <v>100</v>
      </c>
    </row>
    <row r="35" spans="1:12" outlineLevel="1" x14ac:dyDescent="0.2">
      <c r="A35" s="21" t="s">
        <v>8</v>
      </c>
      <c r="B35" s="21" t="s">
        <v>39</v>
      </c>
      <c r="C35" s="21"/>
      <c r="D35" s="22"/>
      <c r="E35" s="21"/>
      <c r="F35" s="22"/>
      <c r="G35" s="21"/>
      <c r="H35" s="15">
        <f>H36</f>
        <v>95.2</v>
      </c>
      <c r="I35" s="15">
        <f t="shared" ref="I35:J35" si="3">I36</f>
        <v>0</v>
      </c>
      <c r="J35" s="15">
        <f t="shared" si="3"/>
        <v>0</v>
      </c>
      <c r="K35" s="13">
        <f t="shared" si="1"/>
        <v>0</v>
      </c>
      <c r="L35" s="13"/>
    </row>
    <row r="36" spans="1:12" ht="51" outlineLevel="2" x14ac:dyDescent="0.2">
      <c r="A36" s="19" t="s">
        <v>8</v>
      </c>
      <c r="B36" s="19" t="s">
        <v>39</v>
      </c>
      <c r="C36" s="19" t="s">
        <v>40</v>
      </c>
      <c r="D36" s="20" t="s">
        <v>41</v>
      </c>
      <c r="E36" s="19" t="s">
        <v>42</v>
      </c>
      <c r="F36" s="20" t="s">
        <v>43</v>
      </c>
      <c r="G36" s="19" t="s">
        <v>44</v>
      </c>
      <c r="H36" s="16">
        <v>95.2</v>
      </c>
      <c r="I36" s="16">
        <v>0</v>
      </c>
      <c r="J36" s="16">
        <v>0</v>
      </c>
      <c r="K36" s="14">
        <f t="shared" si="1"/>
        <v>0</v>
      </c>
      <c r="L36" s="14"/>
    </row>
    <row r="37" spans="1:12" outlineLevel="1" x14ac:dyDescent="0.2">
      <c r="A37" s="21" t="s">
        <v>8</v>
      </c>
      <c r="B37" s="21" t="s">
        <v>45</v>
      </c>
      <c r="C37" s="21"/>
      <c r="D37" s="22"/>
      <c r="E37" s="21"/>
      <c r="F37" s="22"/>
      <c r="G37" s="21"/>
      <c r="H37" s="15">
        <f>SUM(H38:H50)</f>
        <v>2710.7</v>
      </c>
      <c r="I37" s="15">
        <f>SUM(I38:I50)</f>
        <v>2030.2</v>
      </c>
      <c r="J37" s="15">
        <f>SUM(J38:J50)</f>
        <v>1546.2</v>
      </c>
      <c r="K37" s="13">
        <f t="shared" si="1"/>
        <v>57.040616814844881</v>
      </c>
      <c r="L37" s="13">
        <f t="shared" si="2"/>
        <v>76.159984238006103</v>
      </c>
    </row>
    <row r="38" spans="1:12" ht="127.5" outlineLevel="2" x14ac:dyDescent="0.2">
      <c r="A38" s="19" t="s">
        <v>8</v>
      </c>
      <c r="B38" s="19" t="s">
        <v>45</v>
      </c>
      <c r="C38" s="19" t="s">
        <v>46</v>
      </c>
      <c r="D38" s="20" t="s">
        <v>47</v>
      </c>
      <c r="E38" s="19" t="s">
        <v>48</v>
      </c>
      <c r="F38" s="20" t="s">
        <v>21</v>
      </c>
      <c r="G38" s="19" t="s">
        <v>22</v>
      </c>
      <c r="H38" s="16">
        <v>158.1</v>
      </c>
      <c r="I38" s="16">
        <v>122.9</v>
      </c>
      <c r="J38" s="16">
        <v>43.1</v>
      </c>
      <c r="K38" s="14">
        <f t="shared" si="1"/>
        <v>27.261227071473755</v>
      </c>
      <c r="L38" s="14">
        <f t="shared" si="2"/>
        <v>35.06916192026037</v>
      </c>
    </row>
    <row r="39" spans="1:12" ht="127.5" outlineLevel="2" x14ac:dyDescent="0.2">
      <c r="A39" s="19" t="s">
        <v>8</v>
      </c>
      <c r="B39" s="19" t="s">
        <v>45</v>
      </c>
      <c r="C39" s="19" t="s">
        <v>46</v>
      </c>
      <c r="D39" s="20" t="s">
        <v>47</v>
      </c>
      <c r="E39" s="19" t="s">
        <v>48</v>
      </c>
      <c r="F39" s="20" t="s">
        <v>49</v>
      </c>
      <c r="G39" s="19" t="s">
        <v>50</v>
      </c>
      <c r="H39" s="16">
        <v>13.8</v>
      </c>
      <c r="I39" s="16">
        <v>13.8</v>
      </c>
      <c r="J39" s="16">
        <v>13.8</v>
      </c>
      <c r="K39" s="14">
        <f t="shared" si="1"/>
        <v>100</v>
      </c>
      <c r="L39" s="14">
        <f t="shared" si="2"/>
        <v>100</v>
      </c>
    </row>
    <row r="40" spans="1:12" ht="89.25" outlineLevel="2" x14ac:dyDescent="0.2">
      <c r="A40" s="19" t="s">
        <v>8</v>
      </c>
      <c r="B40" s="19" t="s">
        <v>45</v>
      </c>
      <c r="C40" s="19" t="s">
        <v>46</v>
      </c>
      <c r="D40" s="20" t="s">
        <v>51</v>
      </c>
      <c r="E40" s="19" t="s">
        <v>52</v>
      </c>
      <c r="F40" s="20" t="s">
        <v>21</v>
      </c>
      <c r="G40" s="19" t="s">
        <v>22</v>
      </c>
      <c r="H40" s="16">
        <v>54</v>
      </c>
      <c r="I40" s="16">
        <v>21.4</v>
      </c>
      <c r="J40" s="16">
        <v>11.9</v>
      </c>
      <c r="K40" s="14">
        <f t="shared" si="1"/>
        <v>22.037037037037038</v>
      </c>
      <c r="L40" s="14">
        <f t="shared" si="2"/>
        <v>55.607476635514018</v>
      </c>
    </row>
    <row r="41" spans="1:12" ht="76.5" outlineLevel="2" x14ac:dyDescent="0.2">
      <c r="A41" s="19" t="s">
        <v>8</v>
      </c>
      <c r="B41" s="19" t="s">
        <v>45</v>
      </c>
      <c r="C41" s="19" t="s">
        <v>46</v>
      </c>
      <c r="D41" s="20" t="s">
        <v>53</v>
      </c>
      <c r="E41" s="19" t="s">
        <v>54</v>
      </c>
      <c r="F41" s="20" t="s">
        <v>55</v>
      </c>
      <c r="G41" s="19" t="s">
        <v>56</v>
      </c>
      <c r="H41" s="16">
        <v>21</v>
      </c>
      <c r="I41" s="16">
        <v>21</v>
      </c>
      <c r="J41" s="16">
        <v>21</v>
      </c>
      <c r="K41" s="14">
        <f t="shared" si="1"/>
        <v>100</v>
      </c>
      <c r="L41" s="14">
        <f t="shared" si="2"/>
        <v>100</v>
      </c>
    </row>
    <row r="42" spans="1:12" ht="76.5" outlineLevel="2" x14ac:dyDescent="0.2">
      <c r="A42" s="19" t="s">
        <v>8</v>
      </c>
      <c r="B42" s="19" t="s">
        <v>45</v>
      </c>
      <c r="C42" s="19" t="s">
        <v>46</v>
      </c>
      <c r="D42" s="20" t="s">
        <v>53</v>
      </c>
      <c r="E42" s="19" t="s">
        <v>54</v>
      </c>
      <c r="F42" s="20" t="s">
        <v>37</v>
      </c>
      <c r="G42" s="19" t="s">
        <v>38</v>
      </c>
      <c r="H42" s="16">
        <v>237.5</v>
      </c>
      <c r="I42" s="16">
        <v>237.5</v>
      </c>
      <c r="J42" s="16">
        <v>237.5</v>
      </c>
      <c r="K42" s="14">
        <f t="shared" si="1"/>
        <v>100</v>
      </c>
      <c r="L42" s="14">
        <f t="shared" si="2"/>
        <v>100</v>
      </c>
    </row>
    <row r="43" spans="1:12" ht="51" outlineLevel="2" x14ac:dyDescent="0.2">
      <c r="A43" s="19" t="s">
        <v>8</v>
      </c>
      <c r="B43" s="19" t="s">
        <v>45</v>
      </c>
      <c r="C43" s="19" t="s">
        <v>46</v>
      </c>
      <c r="D43" s="20" t="s">
        <v>57</v>
      </c>
      <c r="E43" s="19" t="s">
        <v>145</v>
      </c>
      <c r="F43" s="20" t="s">
        <v>58</v>
      </c>
      <c r="G43" s="19" t="s">
        <v>59</v>
      </c>
      <c r="H43" s="16">
        <v>940.8</v>
      </c>
      <c r="I43" s="16">
        <v>940.8</v>
      </c>
      <c r="J43" s="16">
        <v>860.6</v>
      </c>
      <c r="K43" s="14">
        <f t="shared" si="1"/>
        <v>91.475340136054427</v>
      </c>
      <c r="L43" s="14">
        <f t="shared" si="2"/>
        <v>91.475340136054427</v>
      </c>
    </row>
    <row r="44" spans="1:12" ht="51" outlineLevel="2" x14ac:dyDescent="0.2">
      <c r="A44" s="19" t="s">
        <v>8</v>
      </c>
      <c r="B44" s="19" t="s">
        <v>45</v>
      </c>
      <c r="C44" s="19" t="s">
        <v>46</v>
      </c>
      <c r="D44" s="20" t="s">
        <v>57</v>
      </c>
      <c r="E44" s="19" t="s">
        <v>145</v>
      </c>
      <c r="F44" s="20" t="s">
        <v>60</v>
      </c>
      <c r="G44" s="19" t="s">
        <v>61</v>
      </c>
      <c r="H44" s="16">
        <v>1.2</v>
      </c>
      <c r="I44" s="16">
        <v>1.2</v>
      </c>
      <c r="J44" s="16">
        <v>1.2</v>
      </c>
      <c r="K44" s="14">
        <f t="shared" si="1"/>
        <v>100</v>
      </c>
      <c r="L44" s="14">
        <f t="shared" si="2"/>
        <v>100</v>
      </c>
    </row>
    <row r="45" spans="1:12" ht="114.75" outlineLevel="2" x14ac:dyDescent="0.2">
      <c r="A45" s="19" t="s">
        <v>8</v>
      </c>
      <c r="B45" s="19" t="s">
        <v>45</v>
      </c>
      <c r="C45" s="19" t="s">
        <v>46</v>
      </c>
      <c r="D45" s="20" t="s">
        <v>57</v>
      </c>
      <c r="E45" s="19" t="s">
        <v>145</v>
      </c>
      <c r="F45" s="20" t="s">
        <v>62</v>
      </c>
      <c r="G45" s="19" t="s">
        <v>63</v>
      </c>
      <c r="H45" s="16">
        <v>202.6</v>
      </c>
      <c r="I45" s="16">
        <v>202.6</v>
      </c>
      <c r="J45" s="16">
        <v>202.6</v>
      </c>
      <c r="K45" s="14">
        <f t="shared" si="1"/>
        <v>100</v>
      </c>
      <c r="L45" s="14">
        <f t="shared" si="2"/>
        <v>100</v>
      </c>
    </row>
    <row r="46" spans="1:12" ht="51" outlineLevel="2" x14ac:dyDescent="0.2">
      <c r="A46" s="19" t="s">
        <v>8</v>
      </c>
      <c r="B46" s="19" t="s">
        <v>45</v>
      </c>
      <c r="C46" s="19" t="s">
        <v>46</v>
      </c>
      <c r="D46" s="20" t="s">
        <v>57</v>
      </c>
      <c r="E46" s="19" t="s">
        <v>145</v>
      </c>
      <c r="F46" s="20" t="s">
        <v>21</v>
      </c>
      <c r="G46" s="19" t="s">
        <v>22</v>
      </c>
      <c r="H46" s="16">
        <v>54.8</v>
      </c>
      <c r="I46" s="16">
        <v>54.8</v>
      </c>
      <c r="J46" s="16">
        <v>54.8</v>
      </c>
      <c r="K46" s="14">
        <f t="shared" si="1"/>
        <v>100</v>
      </c>
      <c r="L46" s="14">
        <f t="shared" si="2"/>
        <v>100</v>
      </c>
    </row>
    <row r="47" spans="1:12" ht="51" outlineLevel="2" x14ac:dyDescent="0.2">
      <c r="A47" s="19" t="s">
        <v>8</v>
      </c>
      <c r="B47" s="19" t="s">
        <v>45</v>
      </c>
      <c r="C47" s="19" t="s">
        <v>46</v>
      </c>
      <c r="D47" s="20" t="s">
        <v>57</v>
      </c>
      <c r="E47" s="19" t="s">
        <v>145</v>
      </c>
      <c r="F47" s="20" t="s">
        <v>33</v>
      </c>
      <c r="G47" s="19" t="s">
        <v>34</v>
      </c>
      <c r="H47" s="16">
        <v>626.4</v>
      </c>
      <c r="I47" s="16">
        <v>313.2</v>
      </c>
      <c r="J47" s="16">
        <v>0</v>
      </c>
      <c r="K47" s="14">
        <f t="shared" si="1"/>
        <v>0</v>
      </c>
      <c r="L47" s="14">
        <f t="shared" si="2"/>
        <v>0</v>
      </c>
    </row>
    <row r="48" spans="1:12" ht="102" outlineLevel="2" x14ac:dyDescent="0.2">
      <c r="A48" s="19" t="s">
        <v>8</v>
      </c>
      <c r="B48" s="19" t="s">
        <v>45</v>
      </c>
      <c r="C48" s="19" t="s">
        <v>46</v>
      </c>
      <c r="D48" s="20" t="s">
        <v>64</v>
      </c>
      <c r="E48" s="19" t="s">
        <v>65</v>
      </c>
      <c r="F48" s="20" t="s">
        <v>21</v>
      </c>
      <c r="G48" s="19" t="s">
        <v>22</v>
      </c>
      <c r="H48" s="16">
        <v>127.5</v>
      </c>
      <c r="I48" s="16">
        <v>59.2</v>
      </c>
      <c r="J48" s="16">
        <v>57.8</v>
      </c>
      <c r="K48" s="14">
        <f t="shared" si="1"/>
        <v>45.333333333333329</v>
      </c>
      <c r="L48" s="14">
        <f t="shared" si="2"/>
        <v>97.635135135135116</v>
      </c>
    </row>
    <row r="49" spans="1:12" ht="51" outlineLevel="2" x14ac:dyDescent="0.2">
      <c r="A49" s="19" t="s">
        <v>8</v>
      </c>
      <c r="B49" s="19" t="s">
        <v>45</v>
      </c>
      <c r="C49" s="19" t="s">
        <v>46</v>
      </c>
      <c r="D49" s="20" t="s">
        <v>66</v>
      </c>
      <c r="E49" s="19" t="s">
        <v>67</v>
      </c>
      <c r="F49" s="20" t="s">
        <v>21</v>
      </c>
      <c r="G49" s="19" t="s">
        <v>22</v>
      </c>
      <c r="H49" s="16">
        <v>236</v>
      </c>
      <c r="I49" s="16">
        <v>4.8</v>
      </c>
      <c r="J49" s="16">
        <v>4.9000000000000004</v>
      </c>
      <c r="K49" s="14">
        <f t="shared" si="1"/>
        <v>2.0762711864406782</v>
      </c>
      <c r="L49" s="14">
        <f t="shared" si="2"/>
        <v>102.08333333333334</v>
      </c>
    </row>
    <row r="50" spans="1:12" ht="76.5" x14ac:dyDescent="0.2">
      <c r="A50" s="19" t="s">
        <v>8</v>
      </c>
      <c r="B50" s="19" t="s">
        <v>45</v>
      </c>
      <c r="C50" s="19" t="s">
        <v>46</v>
      </c>
      <c r="D50" s="20" t="s">
        <v>68</v>
      </c>
      <c r="E50" s="19" t="s">
        <v>69</v>
      </c>
      <c r="F50" s="20" t="s">
        <v>37</v>
      </c>
      <c r="G50" s="19" t="s">
        <v>38</v>
      </c>
      <c r="H50" s="16">
        <v>37</v>
      </c>
      <c r="I50" s="16">
        <v>37</v>
      </c>
      <c r="J50" s="16">
        <v>37</v>
      </c>
      <c r="K50" s="14">
        <f t="shared" si="1"/>
        <v>100</v>
      </c>
      <c r="L50" s="14">
        <f t="shared" si="2"/>
        <v>100</v>
      </c>
    </row>
    <row r="51" spans="1:12" outlineLevel="1" x14ac:dyDescent="0.2">
      <c r="A51" s="21" t="s">
        <v>9</v>
      </c>
      <c r="B51" s="21"/>
      <c r="C51" s="21"/>
      <c r="D51" s="22"/>
      <c r="E51" s="21"/>
      <c r="F51" s="22"/>
      <c r="G51" s="21"/>
      <c r="H51" s="15">
        <f>H52</f>
        <v>441.70000000000005</v>
      </c>
      <c r="I51" s="15">
        <f t="shared" ref="I51:J51" si="4">I52</f>
        <v>331.20000000000005</v>
      </c>
      <c r="J51" s="15">
        <f t="shared" si="4"/>
        <v>331.20000000000005</v>
      </c>
      <c r="K51" s="14">
        <f t="shared" si="1"/>
        <v>74.983020149422686</v>
      </c>
      <c r="L51" s="14">
        <f t="shared" si="2"/>
        <v>100</v>
      </c>
    </row>
    <row r="52" spans="1:12" outlineLevel="2" x14ac:dyDescent="0.2">
      <c r="A52" s="21" t="s">
        <v>9</v>
      </c>
      <c r="B52" s="21" t="s">
        <v>17</v>
      </c>
      <c r="C52" s="21"/>
      <c r="D52" s="22"/>
      <c r="E52" s="21"/>
      <c r="F52" s="22"/>
      <c r="G52" s="21"/>
      <c r="H52" s="15">
        <f>SUM(H53:H54)</f>
        <v>441.70000000000005</v>
      </c>
      <c r="I52" s="15">
        <f t="shared" ref="I52:J52" si="5">SUM(I53:I54)</f>
        <v>331.20000000000005</v>
      </c>
      <c r="J52" s="15">
        <f t="shared" si="5"/>
        <v>331.20000000000005</v>
      </c>
      <c r="K52" s="14">
        <f t="shared" si="1"/>
        <v>74.983020149422686</v>
      </c>
      <c r="L52" s="14">
        <f t="shared" si="2"/>
        <v>100</v>
      </c>
    </row>
    <row r="53" spans="1:12" ht="63.75" outlineLevel="2" x14ac:dyDescent="0.2">
      <c r="A53" s="19" t="s">
        <v>9</v>
      </c>
      <c r="B53" s="19" t="s">
        <v>17</v>
      </c>
      <c r="C53" s="19" t="s">
        <v>70</v>
      </c>
      <c r="D53" s="20" t="s">
        <v>71</v>
      </c>
      <c r="E53" s="19" t="s">
        <v>72</v>
      </c>
      <c r="F53" s="20" t="s">
        <v>13</v>
      </c>
      <c r="G53" s="19" t="s">
        <v>14</v>
      </c>
      <c r="H53" s="16">
        <v>342.1</v>
      </c>
      <c r="I53" s="16">
        <v>257.3</v>
      </c>
      <c r="J53" s="16">
        <v>257.3</v>
      </c>
      <c r="K53" s="14">
        <f t="shared" si="1"/>
        <v>75.211926337328265</v>
      </c>
      <c r="L53" s="14">
        <f t="shared" si="2"/>
        <v>100</v>
      </c>
    </row>
    <row r="54" spans="1:12" ht="127.5" x14ac:dyDescent="0.2">
      <c r="A54" s="19" t="s">
        <v>9</v>
      </c>
      <c r="B54" s="19" t="s">
        <v>17</v>
      </c>
      <c r="C54" s="19" t="s">
        <v>70</v>
      </c>
      <c r="D54" s="20" t="s">
        <v>71</v>
      </c>
      <c r="E54" s="19" t="s">
        <v>72</v>
      </c>
      <c r="F54" s="20" t="s">
        <v>15</v>
      </c>
      <c r="G54" s="19" t="s">
        <v>16</v>
      </c>
      <c r="H54" s="16">
        <v>99.6</v>
      </c>
      <c r="I54" s="16">
        <v>73.900000000000006</v>
      </c>
      <c r="J54" s="16">
        <v>73.900000000000006</v>
      </c>
      <c r="K54" s="14">
        <f t="shared" si="1"/>
        <v>74.196787148594396</v>
      </c>
      <c r="L54" s="14">
        <f t="shared" si="2"/>
        <v>100</v>
      </c>
    </row>
    <row r="55" spans="1:12" outlineLevel="1" x14ac:dyDescent="0.2">
      <c r="A55" s="21" t="s">
        <v>17</v>
      </c>
      <c r="B55" s="21"/>
      <c r="C55" s="21"/>
      <c r="D55" s="22"/>
      <c r="E55" s="21"/>
      <c r="F55" s="22"/>
      <c r="G55" s="21"/>
      <c r="H55" s="15">
        <f>H56+H59</f>
        <v>32.200000000000003</v>
      </c>
      <c r="I55" s="15">
        <f>I56+I59</f>
        <v>0.2</v>
      </c>
      <c r="J55" s="15">
        <f>J56+J59</f>
        <v>0</v>
      </c>
      <c r="K55" s="14">
        <f t="shared" si="1"/>
        <v>0</v>
      </c>
      <c r="L55" s="14"/>
    </row>
    <row r="56" spans="1:12" outlineLevel="2" x14ac:dyDescent="0.2">
      <c r="A56" s="21" t="s">
        <v>17</v>
      </c>
      <c r="B56" s="21" t="s">
        <v>73</v>
      </c>
      <c r="C56" s="21"/>
      <c r="D56" s="22"/>
      <c r="E56" s="21"/>
      <c r="F56" s="22"/>
      <c r="G56" s="21"/>
      <c r="H56" s="15">
        <f>SUM(H57:H58)</f>
        <v>23.8</v>
      </c>
      <c r="I56" s="15">
        <f>SUM(I57:I58)</f>
        <v>0</v>
      </c>
      <c r="J56" s="15">
        <f>SUM(J57:J58)</f>
        <v>0</v>
      </c>
      <c r="K56" s="14">
        <f t="shared" si="1"/>
        <v>0</v>
      </c>
      <c r="L56" s="14"/>
    </row>
    <row r="57" spans="1:12" ht="76.5" outlineLevel="2" x14ac:dyDescent="0.2">
      <c r="A57" s="19" t="s">
        <v>17</v>
      </c>
      <c r="B57" s="19" t="s">
        <v>73</v>
      </c>
      <c r="C57" s="19" t="s">
        <v>74</v>
      </c>
      <c r="D57" s="20" t="s">
        <v>75</v>
      </c>
      <c r="E57" s="19" t="s">
        <v>76</v>
      </c>
      <c r="F57" s="20" t="s">
        <v>21</v>
      </c>
      <c r="G57" s="19" t="s">
        <v>22</v>
      </c>
      <c r="H57" s="16">
        <v>20.3</v>
      </c>
      <c r="I57" s="16">
        <v>0</v>
      </c>
      <c r="J57" s="16">
        <v>0</v>
      </c>
      <c r="K57" s="14">
        <f t="shared" si="1"/>
        <v>0</v>
      </c>
      <c r="L57" s="14"/>
    </row>
    <row r="58" spans="1:12" ht="76.5" outlineLevel="1" x14ac:dyDescent="0.2">
      <c r="A58" s="19" t="s">
        <v>17</v>
      </c>
      <c r="B58" s="19" t="s">
        <v>73</v>
      </c>
      <c r="C58" s="19" t="s">
        <v>74</v>
      </c>
      <c r="D58" s="20" t="s">
        <v>77</v>
      </c>
      <c r="E58" s="19" t="s">
        <v>78</v>
      </c>
      <c r="F58" s="20" t="s">
        <v>21</v>
      </c>
      <c r="G58" s="19" t="s">
        <v>22</v>
      </c>
      <c r="H58" s="16">
        <v>3.5</v>
      </c>
      <c r="I58" s="16">
        <v>0</v>
      </c>
      <c r="J58" s="16">
        <v>0</v>
      </c>
      <c r="K58" s="14">
        <f t="shared" si="1"/>
        <v>0</v>
      </c>
      <c r="L58" s="14"/>
    </row>
    <row r="59" spans="1:12" outlineLevel="2" x14ac:dyDescent="0.2">
      <c r="A59" s="21" t="s">
        <v>17</v>
      </c>
      <c r="B59" s="21" t="s">
        <v>79</v>
      </c>
      <c r="C59" s="21"/>
      <c r="D59" s="22"/>
      <c r="E59" s="21"/>
      <c r="F59" s="22"/>
      <c r="G59" s="21"/>
      <c r="H59" s="15">
        <f>H60</f>
        <v>8.4</v>
      </c>
      <c r="I59" s="15">
        <f t="shared" ref="I59:J59" si="6">I60</f>
        <v>0.2</v>
      </c>
      <c r="J59" s="15">
        <f t="shared" si="6"/>
        <v>0</v>
      </c>
      <c r="K59" s="14">
        <f t="shared" si="1"/>
        <v>0</v>
      </c>
      <c r="L59" s="14"/>
    </row>
    <row r="60" spans="1:12" ht="51" x14ac:dyDescent="0.2">
      <c r="A60" s="19" t="s">
        <v>17</v>
      </c>
      <c r="B60" s="19" t="s">
        <v>79</v>
      </c>
      <c r="C60" s="19" t="s">
        <v>80</v>
      </c>
      <c r="D60" s="20" t="s">
        <v>81</v>
      </c>
      <c r="E60" s="19" t="s">
        <v>82</v>
      </c>
      <c r="F60" s="20" t="s">
        <v>21</v>
      </c>
      <c r="G60" s="19" t="s">
        <v>22</v>
      </c>
      <c r="H60" s="16">
        <v>8.4</v>
      </c>
      <c r="I60" s="16">
        <v>0.2</v>
      </c>
      <c r="J60" s="16">
        <v>0</v>
      </c>
      <c r="K60" s="14">
        <f t="shared" si="1"/>
        <v>0</v>
      </c>
      <c r="L60" s="14"/>
    </row>
    <row r="61" spans="1:12" outlineLevel="1" x14ac:dyDescent="0.2">
      <c r="A61" s="21" t="s">
        <v>25</v>
      </c>
      <c r="B61" s="21"/>
      <c r="C61" s="21"/>
      <c r="D61" s="22"/>
      <c r="E61" s="21"/>
      <c r="F61" s="22"/>
      <c r="G61" s="21"/>
      <c r="H61" s="15">
        <f>H62+H64+H66+H69</f>
        <v>6239.8</v>
      </c>
      <c r="I61" s="15">
        <f>I62+I64+I66+I69</f>
        <v>4755.2999999999993</v>
      </c>
      <c r="J61" s="15">
        <f>J62+J64+J66+J69</f>
        <v>4647.4999999999991</v>
      </c>
      <c r="K61" s="13">
        <f t="shared" si="1"/>
        <v>74.481553895958186</v>
      </c>
      <c r="L61" s="13">
        <f t="shared" si="2"/>
        <v>97.733055748322911</v>
      </c>
    </row>
    <row r="62" spans="1:12" outlineLevel="2" x14ac:dyDescent="0.2">
      <c r="A62" s="21" t="s">
        <v>25</v>
      </c>
      <c r="B62" s="21" t="s">
        <v>83</v>
      </c>
      <c r="C62" s="21"/>
      <c r="D62" s="22"/>
      <c r="E62" s="21"/>
      <c r="F62" s="22"/>
      <c r="G62" s="21"/>
      <c r="H62" s="15">
        <f>H63</f>
        <v>108.7</v>
      </c>
      <c r="I62" s="15">
        <f t="shared" ref="I62:J62" si="7">I63</f>
        <v>81.5</v>
      </c>
      <c r="J62" s="15">
        <f t="shared" si="7"/>
        <v>0</v>
      </c>
      <c r="K62" s="13">
        <f t="shared" si="1"/>
        <v>0</v>
      </c>
      <c r="L62" s="13">
        <f t="shared" si="2"/>
        <v>0</v>
      </c>
    </row>
    <row r="63" spans="1:12" ht="114.75" outlineLevel="1" x14ac:dyDescent="0.2">
      <c r="A63" s="19" t="s">
        <v>25</v>
      </c>
      <c r="B63" s="19" t="s">
        <v>83</v>
      </c>
      <c r="C63" s="19" t="s">
        <v>84</v>
      </c>
      <c r="D63" s="20" t="s">
        <v>85</v>
      </c>
      <c r="E63" s="19" t="s">
        <v>86</v>
      </c>
      <c r="F63" s="20" t="s">
        <v>21</v>
      </c>
      <c r="G63" s="19" t="s">
        <v>22</v>
      </c>
      <c r="H63" s="16">
        <v>108.7</v>
      </c>
      <c r="I63" s="16">
        <v>81.5</v>
      </c>
      <c r="J63" s="16">
        <v>0</v>
      </c>
      <c r="K63" s="14">
        <f t="shared" si="1"/>
        <v>0</v>
      </c>
      <c r="L63" s="14">
        <f t="shared" si="2"/>
        <v>0</v>
      </c>
    </row>
    <row r="64" spans="1:12" outlineLevel="2" x14ac:dyDescent="0.2">
      <c r="A64" s="21" t="s">
        <v>25</v>
      </c>
      <c r="B64" s="21" t="s">
        <v>87</v>
      </c>
      <c r="C64" s="21"/>
      <c r="D64" s="22"/>
      <c r="E64" s="21"/>
      <c r="F64" s="22"/>
      <c r="G64" s="21"/>
      <c r="H64" s="15">
        <f>H65</f>
        <v>170.6</v>
      </c>
      <c r="I64" s="15">
        <f t="shared" ref="I64:J64" si="8">I65</f>
        <v>128</v>
      </c>
      <c r="J64" s="15">
        <f t="shared" si="8"/>
        <v>101.7</v>
      </c>
      <c r="K64" s="13">
        <f t="shared" si="1"/>
        <v>59.613130128956627</v>
      </c>
      <c r="L64" s="13">
        <f t="shared" si="2"/>
        <v>79.453125</v>
      </c>
    </row>
    <row r="65" spans="1:12" ht="51" outlineLevel="1" x14ac:dyDescent="0.2">
      <c r="A65" s="19" t="s">
        <v>25</v>
      </c>
      <c r="B65" s="19" t="s">
        <v>87</v>
      </c>
      <c r="C65" s="19" t="s">
        <v>88</v>
      </c>
      <c r="D65" s="20" t="s">
        <v>89</v>
      </c>
      <c r="E65" s="19" t="s">
        <v>90</v>
      </c>
      <c r="F65" s="20" t="s">
        <v>21</v>
      </c>
      <c r="G65" s="19" t="s">
        <v>22</v>
      </c>
      <c r="H65" s="16">
        <v>170.6</v>
      </c>
      <c r="I65" s="16">
        <v>128</v>
      </c>
      <c r="J65" s="16">
        <v>101.7</v>
      </c>
      <c r="K65" s="14">
        <f t="shared" si="1"/>
        <v>59.613130128956627</v>
      </c>
      <c r="L65" s="14">
        <f t="shared" si="2"/>
        <v>79.453125</v>
      </c>
    </row>
    <row r="66" spans="1:12" outlineLevel="2" x14ac:dyDescent="0.2">
      <c r="A66" s="21" t="s">
        <v>25</v>
      </c>
      <c r="B66" s="21" t="s">
        <v>73</v>
      </c>
      <c r="C66" s="21"/>
      <c r="D66" s="22"/>
      <c r="E66" s="21"/>
      <c r="F66" s="22"/>
      <c r="G66" s="21"/>
      <c r="H66" s="15">
        <f>SUM(H67:H68)</f>
        <v>5928</v>
      </c>
      <c r="I66" s="15">
        <f>SUM(I67:I68)</f>
        <v>4513.2999999999993</v>
      </c>
      <c r="J66" s="15">
        <f>SUM(J67:J68)</f>
        <v>4513.2999999999993</v>
      </c>
      <c r="K66" s="14">
        <f t="shared" si="1"/>
        <v>76.135290148448036</v>
      </c>
      <c r="L66" s="14">
        <f t="shared" si="2"/>
        <v>100</v>
      </c>
    </row>
    <row r="67" spans="1:12" ht="140.25" outlineLevel="2" x14ac:dyDescent="0.2">
      <c r="A67" s="19" t="s">
        <v>25</v>
      </c>
      <c r="B67" s="19" t="s">
        <v>73</v>
      </c>
      <c r="C67" s="19" t="s">
        <v>91</v>
      </c>
      <c r="D67" s="20" t="s">
        <v>92</v>
      </c>
      <c r="E67" s="19" t="s">
        <v>93</v>
      </c>
      <c r="F67" s="20" t="s">
        <v>33</v>
      </c>
      <c r="G67" s="19" t="s">
        <v>34</v>
      </c>
      <c r="H67" s="16">
        <v>1142.0999999999999</v>
      </c>
      <c r="I67" s="16">
        <v>1142.0999999999999</v>
      </c>
      <c r="J67" s="16">
        <v>1142.0999999999999</v>
      </c>
      <c r="K67" s="14">
        <f t="shared" si="1"/>
        <v>100</v>
      </c>
      <c r="L67" s="14">
        <f t="shared" si="2"/>
        <v>100</v>
      </c>
    </row>
    <row r="68" spans="1:12" ht="89.25" outlineLevel="2" x14ac:dyDescent="0.2">
      <c r="A68" s="19" t="s">
        <v>25</v>
      </c>
      <c r="B68" s="19" t="s">
        <v>73</v>
      </c>
      <c r="C68" s="19" t="s">
        <v>91</v>
      </c>
      <c r="D68" s="20" t="s">
        <v>94</v>
      </c>
      <c r="E68" s="19" t="s">
        <v>95</v>
      </c>
      <c r="F68" s="20" t="s">
        <v>21</v>
      </c>
      <c r="G68" s="19" t="s">
        <v>22</v>
      </c>
      <c r="H68" s="16">
        <v>4785.8999999999996</v>
      </c>
      <c r="I68" s="16">
        <v>3371.2</v>
      </c>
      <c r="J68" s="16">
        <v>3371.2</v>
      </c>
      <c r="K68" s="14">
        <f t="shared" si="1"/>
        <v>70.440251572327057</v>
      </c>
      <c r="L68" s="14">
        <f t="shared" si="2"/>
        <v>100</v>
      </c>
    </row>
    <row r="69" spans="1:12" outlineLevel="2" x14ac:dyDescent="0.2">
      <c r="A69" s="21" t="s">
        <v>25</v>
      </c>
      <c r="B69" s="21" t="s">
        <v>96</v>
      </c>
      <c r="C69" s="21"/>
      <c r="D69" s="22"/>
      <c r="E69" s="21"/>
      <c r="F69" s="22"/>
      <c r="G69" s="21"/>
      <c r="H69" s="15">
        <f>H70</f>
        <v>32.5</v>
      </c>
      <c r="I69" s="15">
        <f t="shared" ref="I69:J69" si="9">I70</f>
        <v>32.5</v>
      </c>
      <c r="J69" s="15">
        <f t="shared" si="9"/>
        <v>32.5</v>
      </c>
      <c r="K69" s="13">
        <f t="shared" si="1"/>
        <v>100</v>
      </c>
      <c r="L69" s="13">
        <f t="shared" si="2"/>
        <v>100</v>
      </c>
    </row>
    <row r="70" spans="1:12" ht="114.75" x14ac:dyDescent="0.2">
      <c r="A70" s="19" t="s">
        <v>25</v>
      </c>
      <c r="B70" s="19" t="s">
        <v>96</v>
      </c>
      <c r="C70" s="19" t="s">
        <v>97</v>
      </c>
      <c r="D70" s="20" t="s">
        <v>98</v>
      </c>
      <c r="E70" s="19" t="s">
        <v>99</v>
      </c>
      <c r="F70" s="20" t="s">
        <v>49</v>
      </c>
      <c r="G70" s="19" t="s">
        <v>50</v>
      </c>
      <c r="H70" s="16">
        <v>32.5</v>
      </c>
      <c r="I70" s="16">
        <v>32.5</v>
      </c>
      <c r="J70" s="16">
        <v>32.5</v>
      </c>
      <c r="K70" s="14">
        <f t="shared" si="1"/>
        <v>100</v>
      </c>
      <c r="L70" s="14">
        <f t="shared" si="2"/>
        <v>100</v>
      </c>
    </row>
    <row r="71" spans="1:12" outlineLevel="1" x14ac:dyDescent="0.2">
      <c r="A71" s="21" t="s">
        <v>83</v>
      </c>
      <c r="B71" s="21"/>
      <c r="C71" s="21"/>
      <c r="D71" s="22"/>
      <c r="E71" s="21"/>
      <c r="F71" s="22"/>
      <c r="G71" s="21"/>
      <c r="H71" s="15">
        <f>H72+H76+H78</f>
        <v>13523.899999999998</v>
      </c>
      <c r="I71" s="15">
        <f>I72+I76+I78</f>
        <v>11502.8</v>
      </c>
      <c r="J71" s="15">
        <f>J72+J76+J78</f>
        <v>2517.0999999999995</v>
      </c>
      <c r="K71" s="13">
        <f t="shared" si="1"/>
        <v>18.612234636458417</v>
      </c>
      <c r="L71" s="13">
        <f t="shared" si="2"/>
        <v>21.882498174357544</v>
      </c>
    </row>
    <row r="72" spans="1:12" outlineLevel="2" x14ac:dyDescent="0.2">
      <c r="A72" s="21" t="s">
        <v>83</v>
      </c>
      <c r="B72" s="21" t="s">
        <v>8</v>
      </c>
      <c r="C72" s="21"/>
      <c r="D72" s="22"/>
      <c r="E72" s="21"/>
      <c r="F72" s="22"/>
      <c r="G72" s="21"/>
      <c r="H72" s="15">
        <f>SUM(H73:H75)</f>
        <v>3901.7</v>
      </c>
      <c r="I72" s="15">
        <f>SUM(I73:I75)</f>
        <v>3280.3</v>
      </c>
      <c r="J72" s="15">
        <f>SUM(J73:J75)</f>
        <v>1073</v>
      </c>
      <c r="K72" s="13">
        <f t="shared" si="1"/>
        <v>27.500832970243742</v>
      </c>
      <c r="L72" s="13">
        <f t="shared" si="2"/>
        <v>32.710422827180437</v>
      </c>
    </row>
    <row r="73" spans="1:12" ht="89.25" outlineLevel="2" x14ac:dyDescent="0.2">
      <c r="A73" s="19" t="s">
        <v>83</v>
      </c>
      <c r="B73" s="19" t="s">
        <v>8</v>
      </c>
      <c r="C73" s="19" t="s">
        <v>100</v>
      </c>
      <c r="D73" s="20" t="s">
        <v>101</v>
      </c>
      <c r="E73" s="19" t="s">
        <v>102</v>
      </c>
      <c r="F73" s="20" t="s">
        <v>103</v>
      </c>
      <c r="G73" s="19" t="s">
        <v>104</v>
      </c>
      <c r="H73" s="16">
        <v>3082.3</v>
      </c>
      <c r="I73" s="16">
        <v>3082.3</v>
      </c>
      <c r="J73" s="16">
        <v>875</v>
      </c>
      <c r="K73" s="14">
        <f t="shared" si="1"/>
        <v>28.387892158453106</v>
      </c>
      <c r="L73" s="14">
        <f t="shared" si="2"/>
        <v>28.387892158453106</v>
      </c>
    </row>
    <row r="74" spans="1:12" ht="76.5" outlineLevel="2" x14ac:dyDescent="0.2">
      <c r="A74" s="19" t="s">
        <v>83</v>
      </c>
      <c r="B74" s="19" t="s">
        <v>8</v>
      </c>
      <c r="C74" s="19" t="s">
        <v>100</v>
      </c>
      <c r="D74" s="20" t="s">
        <v>105</v>
      </c>
      <c r="E74" s="19" t="s">
        <v>106</v>
      </c>
      <c r="F74" s="20" t="s">
        <v>107</v>
      </c>
      <c r="G74" s="19" t="s">
        <v>108</v>
      </c>
      <c r="H74" s="16">
        <v>144.6</v>
      </c>
      <c r="I74" s="16">
        <v>0</v>
      </c>
      <c r="J74" s="16">
        <v>0</v>
      </c>
      <c r="K74" s="14">
        <f t="shared" ref="K74:L134" si="10">J74/H74*100</f>
        <v>0</v>
      </c>
      <c r="L74" s="14"/>
    </row>
    <row r="75" spans="1:12" ht="102" outlineLevel="1" x14ac:dyDescent="0.2">
      <c r="A75" s="19" t="s">
        <v>83</v>
      </c>
      <c r="B75" s="19" t="s">
        <v>8</v>
      </c>
      <c r="C75" s="19" t="s">
        <v>100</v>
      </c>
      <c r="D75" s="20" t="s">
        <v>109</v>
      </c>
      <c r="E75" s="19" t="s">
        <v>110</v>
      </c>
      <c r="F75" s="20" t="s">
        <v>21</v>
      </c>
      <c r="G75" s="19" t="s">
        <v>22</v>
      </c>
      <c r="H75" s="16">
        <v>674.8</v>
      </c>
      <c r="I75" s="16">
        <v>198</v>
      </c>
      <c r="J75" s="16">
        <v>198</v>
      </c>
      <c r="K75" s="14">
        <f t="shared" si="10"/>
        <v>29.342027267338473</v>
      </c>
      <c r="L75" s="14">
        <f t="shared" ref="L75:L134" si="11">J75/I75*100</f>
        <v>100</v>
      </c>
    </row>
    <row r="76" spans="1:12" outlineLevel="2" x14ac:dyDescent="0.2">
      <c r="A76" s="21" t="s">
        <v>83</v>
      </c>
      <c r="B76" s="21" t="s">
        <v>9</v>
      </c>
      <c r="C76" s="21"/>
      <c r="D76" s="22"/>
      <c r="E76" s="21"/>
      <c r="F76" s="22"/>
      <c r="G76" s="21"/>
      <c r="H76" s="15">
        <f>H77</f>
        <v>481.4</v>
      </c>
      <c r="I76" s="15">
        <f t="shared" ref="I76:J76" si="12">I77</f>
        <v>201.3</v>
      </c>
      <c r="J76" s="15">
        <f t="shared" si="12"/>
        <v>201.3</v>
      </c>
      <c r="K76" s="13">
        <f t="shared" si="10"/>
        <v>41.815538014125472</v>
      </c>
      <c r="L76" s="13">
        <f t="shared" si="11"/>
        <v>100</v>
      </c>
    </row>
    <row r="77" spans="1:12" ht="63.75" outlineLevel="1" x14ac:dyDescent="0.2">
      <c r="A77" s="19" t="s">
        <v>83</v>
      </c>
      <c r="B77" s="19" t="s">
        <v>9</v>
      </c>
      <c r="C77" s="19" t="s">
        <v>111</v>
      </c>
      <c r="D77" s="20" t="s">
        <v>112</v>
      </c>
      <c r="E77" s="19" t="s">
        <v>113</v>
      </c>
      <c r="F77" s="20" t="s">
        <v>21</v>
      </c>
      <c r="G77" s="19" t="s">
        <v>22</v>
      </c>
      <c r="H77" s="16">
        <v>481.4</v>
      </c>
      <c r="I77" s="16">
        <v>201.3</v>
      </c>
      <c r="J77" s="16">
        <v>201.3</v>
      </c>
      <c r="K77" s="14">
        <f t="shared" si="10"/>
        <v>41.815538014125472</v>
      </c>
      <c r="L77" s="14">
        <f t="shared" si="11"/>
        <v>100</v>
      </c>
    </row>
    <row r="78" spans="1:12" outlineLevel="2" x14ac:dyDescent="0.2">
      <c r="A78" s="21" t="s">
        <v>83</v>
      </c>
      <c r="B78" s="21" t="s">
        <v>17</v>
      </c>
      <c r="C78" s="21"/>
      <c r="D78" s="22"/>
      <c r="E78" s="21"/>
      <c r="F78" s="22"/>
      <c r="G78" s="21"/>
      <c r="H78" s="15">
        <f>SUM(H79:H90)</f>
        <v>9140.7999999999993</v>
      </c>
      <c r="I78" s="15">
        <f t="shared" ref="I78:J78" si="13">SUM(I79:I90)</f>
        <v>8021.1999999999989</v>
      </c>
      <c r="J78" s="15">
        <f t="shared" si="13"/>
        <v>1242.7999999999997</v>
      </c>
      <c r="K78" s="13">
        <f t="shared" si="10"/>
        <v>13.596184141431818</v>
      </c>
      <c r="L78" s="13">
        <f t="shared" si="11"/>
        <v>15.493941056201066</v>
      </c>
    </row>
    <row r="79" spans="1:12" ht="51" outlineLevel="2" x14ac:dyDescent="0.2">
      <c r="A79" s="19" t="s">
        <v>83</v>
      </c>
      <c r="B79" s="19" t="s">
        <v>17</v>
      </c>
      <c r="C79" s="19" t="s">
        <v>114</v>
      </c>
      <c r="D79" s="20" t="s">
        <v>115</v>
      </c>
      <c r="E79" s="19" t="s">
        <v>116</v>
      </c>
      <c r="F79" s="20" t="s">
        <v>21</v>
      </c>
      <c r="G79" s="19" t="s">
        <v>22</v>
      </c>
      <c r="H79" s="16">
        <v>50</v>
      </c>
      <c r="I79" s="16">
        <v>50</v>
      </c>
      <c r="J79" s="16">
        <v>50</v>
      </c>
      <c r="K79" s="14">
        <f t="shared" si="10"/>
        <v>100</v>
      </c>
      <c r="L79" s="14">
        <f t="shared" si="11"/>
        <v>100</v>
      </c>
    </row>
    <row r="80" spans="1:12" ht="38.25" outlineLevel="2" x14ac:dyDescent="0.2">
      <c r="A80" s="19" t="s">
        <v>83</v>
      </c>
      <c r="B80" s="19" t="s">
        <v>17</v>
      </c>
      <c r="C80" s="19" t="s">
        <v>114</v>
      </c>
      <c r="D80" s="20" t="s">
        <v>117</v>
      </c>
      <c r="E80" s="19" t="s">
        <v>118</v>
      </c>
      <c r="F80" s="20" t="s">
        <v>21</v>
      </c>
      <c r="G80" s="19" t="s">
        <v>22</v>
      </c>
      <c r="H80" s="16">
        <v>286.39999999999998</v>
      </c>
      <c r="I80" s="16">
        <v>119.3</v>
      </c>
      <c r="J80" s="16">
        <v>119.3</v>
      </c>
      <c r="K80" s="14">
        <f t="shared" si="10"/>
        <v>41.655027932960898</v>
      </c>
      <c r="L80" s="14">
        <f t="shared" si="11"/>
        <v>100</v>
      </c>
    </row>
    <row r="81" spans="1:12" ht="51" outlineLevel="2" x14ac:dyDescent="0.2">
      <c r="A81" s="19" t="s">
        <v>83</v>
      </c>
      <c r="B81" s="19" t="s">
        <v>17</v>
      </c>
      <c r="C81" s="19" t="s">
        <v>114</v>
      </c>
      <c r="D81" s="20" t="s">
        <v>119</v>
      </c>
      <c r="E81" s="19" t="s">
        <v>120</v>
      </c>
      <c r="F81" s="20" t="s">
        <v>21</v>
      </c>
      <c r="G81" s="19" t="s">
        <v>22</v>
      </c>
      <c r="H81" s="16">
        <v>21.4</v>
      </c>
      <c r="I81" s="16">
        <v>0</v>
      </c>
      <c r="J81" s="16">
        <v>0</v>
      </c>
      <c r="K81" s="14">
        <f t="shared" si="10"/>
        <v>0</v>
      </c>
      <c r="L81" s="14"/>
    </row>
    <row r="82" spans="1:12" ht="51" outlineLevel="2" x14ac:dyDescent="0.2">
      <c r="A82" s="19" t="s">
        <v>83</v>
      </c>
      <c r="B82" s="19" t="s">
        <v>17</v>
      </c>
      <c r="C82" s="19" t="s">
        <v>114</v>
      </c>
      <c r="D82" s="20" t="s">
        <v>121</v>
      </c>
      <c r="E82" s="19" t="s">
        <v>122</v>
      </c>
      <c r="F82" s="20" t="s">
        <v>21</v>
      </c>
      <c r="G82" s="19" t="s">
        <v>22</v>
      </c>
      <c r="H82" s="16">
        <v>130</v>
      </c>
      <c r="I82" s="16">
        <v>101.5</v>
      </c>
      <c r="J82" s="16">
        <v>101.5</v>
      </c>
      <c r="K82" s="14">
        <f t="shared" si="10"/>
        <v>78.07692307692308</v>
      </c>
      <c r="L82" s="14">
        <f t="shared" si="11"/>
        <v>100</v>
      </c>
    </row>
    <row r="83" spans="1:12" ht="38.25" outlineLevel="2" x14ac:dyDescent="0.2">
      <c r="A83" s="19" t="s">
        <v>83</v>
      </c>
      <c r="B83" s="19" t="s">
        <v>17</v>
      </c>
      <c r="C83" s="19" t="s">
        <v>114</v>
      </c>
      <c r="D83" s="20" t="s">
        <v>123</v>
      </c>
      <c r="E83" s="19" t="s">
        <v>124</v>
      </c>
      <c r="F83" s="20" t="s">
        <v>21</v>
      </c>
      <c r="G83" s="19" t="s">
        <v>22</v>
      </c>
      <c r="H83" s="16">
        <v>1645.4</v>
      </c>
      <c r="I83" s="16">
        <v>920.8</v>
      </c>
      <c r="J83" s="16">
        <v>920.8</v>
      </c>
      <c r="K83" s="14">
        <f t="shared" si="10"/>
        <v>55.962076090920135</v>
      </c>
      <c r="L83" s="14">
        <f t="shared" si="11"/>
        <v>100</v>
      </c>
    </row>
    <row r="84" spans="1:12" ht="38.25" outlineLevel="2" x14ac:dyDescent="0.2">
      <c r="A84" s="19" t="s">
        <v>83</v>
      </c>
      <c r="B84" s="19" t="s">
        <v>17</v>
      </c>
      <c r="C84" s="19" t="s">
        <v>114</v>
      </c>
      <c r="D84" s="20" t="s">
        <v>123</v>
      </c>
      <c r="E84" s="19" t="s">
        <v>124</v>
      </c>
      <c r="F84" s="20" t="s">
        <v>37</v>
      </c>
      <c r="G84" s="19" t="s">
        <v>38</v>
      </c>
      <c r="H84" s="16">
        <v>0.1</v>
      </c>
      <c r="I84" s="16">
        <v>0.1</v>
      </c>
      <c r="J84" s="16">
        <v>0.1</v>
      </c>
      <c r="K84" s="14">
        <f t="shared" si="10"/>
        <v>100</v>
      </c>
      <c r="L84" s="14">
        <f t="shared" si="11"/>
        <v>100</v>
      </c>
    </row>
    <row r="85" spans="1:12" ht="25.5" outlineLevel="2" x14ac:dyDescent="0.2">
      <c r="A85" s="19" t="s">
        <v>83</v>
      </c>
      <c r="B85" s="19" t="s">
        <v>17</v>
      </c>
      <c r="C85" s="19" t="s">
        <v>114</v>
      </c>
      <c r="D85" s="20" t="s">
        <v>125</v>
      </c>
      <c r="E85" s="19" t="s">
        <v>126</v>
      </c>
      <c r="F85" s="20" t="s">
        <v>21</v>
      </c>
      <c r="G85" s="19" t="s">
        <v>22</v>
      </c>
      <c r="H85" s="16">
        <v>229.1</v>
      </c>
      <c r="I85" s="16">
        <v>51.1</v>
      </c>
      <c r="J85" s="16">
        <v>51.1</v>
      </c>
      <c r="K85" s="14">
        <f t="shared" si="10"/>
        <v>22.304670449585334</v>
      </c>
      <c r="L85" s="14">
        <f t="shared" si="11"/>
        <v>100</v>
      </c>
    </row>
    <row r="86" spans="1:12" ht="77.25" outlineLevel="2" thickBot="1" x14ac:dyDescent="0.25">
      <c r="A86" s="19" t="s">
        <v>83</v>
      </c>
      <c r="B86" s="19" t="s">
        <v>17</v>
      </c>
      <c r="C86" s="19" t="s">
        <v>114</v>
      </c>
      <c r="D86" s="20" t="s">
        <v>127</v>
      </c>
      <c r="E86" s="19" t="s">
        <v>128</v>
      </c>
      <c r="F86" s="20" t="s">
        <v>129</v>
      </c>
      <c r="G86" s="19" t="s">
        <v>130</v>
      </c>
      <c r="H86" s="16">
        <v>1025</v>
      </c>
      <c r="I86" s="16">
        <v>1025</v>
      </c>
      <c r="J86" s="16">
        <v>0</v>
      </c>
      <c r="K86" s="14">
        <f t="shared" si="10"/>
        <v>0</v>
      </c>
      <c r="L86" s="14">
        <f t="shared" si="10"/>
        <v>0</v>
      </c>
    </row>
    <row r="87" spans="1:12" ht="13.5" outlineLevel="2" thickBot="1" x14ac:dyDescent="0.25">
      <c r="A87" s="7" t="s">
        <v>179</v>
      </c>
      <c r="B87" s="8" t="s">
        <v>180</v>
      </c>
      <c r="C87" s="8" t="s">
        <v>181</v>
      </c>
      <c r="D87" s="8" t="s">
        <v>182</v>
      </c>
      <c r="E87" s="8" t="s">
        <v>183</v>
      </c>
      <c r="F87" s="8" t="s">
        <v>184</v>
      </c>
      <c r="G87" s="8" t="s">
        <v>185</v>
      </c>
      <c r="H87" s="27" t="s">
        <v>186</v>
      </c>
      <c r="I87" s="11" t="s">
        <v>187</v>
      </c>
      <c r="J87" s="11" t="s">
        <v>79</v>
      </c>
      <c r="K87" s="11" t="s">
        <v>39</v>
      </c>
      <c r="L87" s="12" t="s">
        <v>96</v>
      </c>
    </row>
    <row r="88" spans="1:12" ht="127.5" outlineLevel="2" x14ac:dyDescent="0.2">
      <c r="A88" s="19" t="s">
        <v>83</v>
      </c>
      <c r="B88" s="19" t="s">
        <v>17</v>
      </c>
      <c r="C88" s="19" t="s">
        <v>114</v>
      </c>
      <c r="D88" s="20" t="s">
        <v>131</v>
      </c>
      <c r="E88" s="19" t="s">
        <v>132</v>
      </c>
      <c r="F88" s="20" t="s">
        <v>129</v>
      </c>
      <c r="G88" s="19" t="s">
        <v>130</v>
      </c>
      <c r="H88" s="16">
        <v>1216.5</v>
      </c>
      <c r="I88" s="16">
        <v>1216.5</v>
      </c>
      <c r="J88" s="16">
        <v>0</v>
      </c>
      <c r="K88" s="14">
        <f t="shared" si="10"/>
        <v>0</v>
      </c>
      <c r="L88" s="14">
        <f t="shared" si="11"/>
        <v>0</v>
      </c>
    </row>
    <row r="89" spans="1:12" ht="51" outlineLevel="2" x14ac:dyDescent="0.2">
      <c r="A89" s="19" t="s">
        <v>83</v>
      </c>
      <c r="B89" s="19" t="s">
        <v>17</v>
      </c>
      <c r="C89" s="19" t="s">
        <v>114</v>
      </c>
      <c r="D89" s="20" t="s">
        <v>133</v>
      </c>
      <c r="E89" s="19" t="s">
        <v>134</v>
      </c>
      <c r="F89" s="20" t="s">
        <v>21</v>
      </c>
      <c r="G89" s="19" t="s">
        <v>22</v>
      </c>
      <c r="H89" s="16">
        <v>906.8</v>
      </c>
      <c r="I89" s="16">
        <v>906.8</v>
      </c>
      <c r="J89" s="16">
        <v>0</v>
      </c>
      <c r="K89" s="14">
        <f t="shared" si="10"/>
        <v>0</v>
      </c>
      <c r="L89" s="14">
        <f t="shared" si="11"/>
        <v>0</v>
      </c>
    </row>
    <row r="90" spans="1:12" ht="76.5" x14ac:dyDescent="0.2">
      <c r="A90" s="19" t="s">
        <v>83</v>
      </c>
      <c r="B90" s="19" t="s">
        <v>17</v>
      </c>
      <c r="C90" s="19" t="s">
        <v>114</v>
      </c>
      <c r="D90" s="20" t="s">
        <v>133</v>
      </c>
      <c r="E90" s="19" t="s">
        <v>134</v>
      </c>
      <c r="F90" s="20" t="s">
        <v>129</v>
      </c>
      <c r="G90" s="19" t="s">
        <v>130</v>
      </c>
      <c r="H90" s="16">
        <v>3630.1</v>
      </c>
      <c r="I90" s="16">
        <v>3630.1</v>
      </c>
      <c r="J90" s="16">
        <v>0</v>
      </c>
      <c r="K90" s="14">
        <f t="shared" si="10"/>
        <v>0</v>
      </c>
      <c r="L90" s="14">
        <f t="shared" si="11"/>
        <v>0</v>
      </c>
    </row>
    <row r="91" spans="1:12" outlineLevel="1" x14ac:dyDescent="0.2">
      <c r="A91" s="21" t="s">
        <v>87</v>
      </c>
      <c r="B91" s="21"/>
      <c r="C91" s="21"/>
      <c r="D91" s="22"/>
      <c r="E91" s="21"/>
      <c r="F91" s="22"/>
      <c r="G91" s="21"/>
      <c r="H91" s="15">
        <f>H92</f>
        <v>16387.900000000001</v>
      </c>
      <c r="I91" s="15">
        <f t="shared" ref="I91:J91" si="14">I92</f>
        <v>10771.2</v>
      </c>
      <c r="J91" s="15">
        <f t="shared" si="14"/>
        <v>10753.900000000001</v>
      </c>
      <c r="K91" s="14">
        <f t="shared" si="10"/>
        <v>65.620976452138464</v>
      </c>
      <c r="L91" s="14">
        <f t="shared" si="11"/>
        <v>99.839386512180639</v>
      </c>
    </row>
    <row r="92" spans="1:12" outlineLevel="2" x14ac:dyDescent="0.2">
      <c r="A92" s="21" t="s">
        <v>87</v>
      </c>
      <c r="B92" s="21" t="s">
        <v>8</v>
      </c>
      <c r="C92" s="21"/>
      <c r="D92" s="22"/>
      <c r="E92" s="21"/>
      <c r="F92" s="22"/>
      <c r="G92" s="21"/>
      <c r="H92" s="15">
        <f>SUM(H93:H109)</f>
        <v>16387.900000000001</v>
      </c>
      <c r="I92" s="15">
        <f>SUM(I93:I109)</f>
        <v>10771.2</v>
      </c>
      <c r="J92" s="15">
        <f>SUM(J93:J109)</f>
        <v>10753.900000000001</v>
      </c>
      <c r="K92" s="14">
        <f t="shared" si="10"/>
        <v>65.620976452138464</v>
      </c>
      <c r="L92" s="14">
        <f t="shared" si="11"/>
        <v>99.839386512180639</v>
      </c>
    </row>
    <row r="93" spans="1:12" ht="38.25" outlineLevel="2" x14ac:dyDescent="0.2">
      <c r="A93" s="19" t="s">
        <v>87</v>
      </c>
      <c r="B93" s="19" t="s">
        <v>8</v>
      </c>
      <c r="C93" s="19" t="s">
        <v>135</v>
      </c>
      <c r="D93" s="20" t="s">
        <v>136</v>
      </c>
      <c r="E93" s="19" t="s">
        <v>137</v>
      </c>
      <c r="F93" s="20" t="s">
        <v>21</v>
      </c>
      <c r="G93" s="19" t="s">
        <v>22</v>
      </c>
      <c r="H93" s="16">
        <v>189.1</v>
      </c>
      <c r="I93" s="16">
        <v>116.6</v>
      </c>
      <c r="J93" s="16">
        <v>103.9</v>
      </c>
      <c r="K93" s="14">
        <f t="shared" si="10"/>
        <v>54.944473823373883</v>
      </c>
      <c r="L93" s="14">
        <f t="shared" si="11"/>
        <v>89.108061749571192</v>
      </c>
    </row>
    <row r="94" spans="1:12" ht="38.25" outlineLevel="2" x14ac:dyDescent="0.2">
      <c r="A94" s="19" t="s">
        <v>87</v>
      </c>
      <c r="B94" s="19" t="s">
        <v>8</v>
      </c>
      <c r="C94" s="19" t="s">
        <v>135</v>
      </c>
      <c r="D94" s="20" t="s">
        <v>138</v>
      </c>
      <c r="E94" s="19" t="s">
        <v>139</v>
      </c>
      <c r="F94" s="20" t="s">
        <v>21</v>
      </c>
      <c r="G94" s="19" t="s">
        <v>22</v>
      </c>
      <c r="H94" s="16">
        <v>310</v>
      </c>
      <c r="I94" s="16">
        <v>218.2</v>
      </c>
      <c r="J94" s="16">
        <v>218.2</v>
      </c>
      <c r="K94" s="14">
        <f t="shared" si="10"/>
        <v>70.387096774193552</v>
      </c>
      <c r="L94" s="14">
        <f t="shared" si="11"/>
        <v>100</v>
      </c>
    </row>
    <row r="95" spans="1:12" ht="63.75" outlineLevel="2" x14ac:dyDescent="0.2">
      <c r="A95" s="19" t="s">
        <v>87</v>
      </c>
      <c r="B95" s="19" t="s">
        <v>8</v>
      </c>
      <c r="C95" s="19" t="s">
        <v>135</v>
      </c>
      <c r="D95" s="20" t="s">
        <v>140</v>
      </c>
      <c r="E95" s="19" t="s">
        <v>141</v>
      </c>
      <c r="F95" s="20" t="s">
        <v>21</v>
      </c>
      <c r="G95" s="19" t="s">
        <v>22</v>
      </c>
      <c r="H95" s="16">
        <v>100</v>
      </c>
      <c r="I95" s="16">
        <v>13</v>
      </c>
      <c r="J95" s="16">
        <v>13</v>
      </c>
      <c r="K95" s="14">
        <f t="shared" si="10"/>
        <v>13</v>
      </c>
      <c r="L95" s="14">
        <f t="shared" si="11"/>
        <v>100</v>
      </c>
    </row>
    <row r="96" spans="1:12" ht="38.25" outlineLevel="2" x14ac:dyDescent="0.2">
      <c r="A96" s="19" t="s">
        <v>87</v>
      </c>
      <c r="B96" s="19" t="s">
        <v>8</v>
      </c>
      <c r="C96" s="19" t="s">
        <v>135</v>
      </c>
      <c r="D96" s="20" t="s">
        <v>142</v>
      </c>
      <c r="E96" s="19" t="s">
        <v>143</v>
      </c>
      <c r="F96" s="20" t="s">
        <v>21</v>
      </c>
      <c r="G96" s="19" t="s">
        <v>22</v>
      </c>
      <c r="H96" s="16">
        <v>289.10000000000002</v>
      </c>
      <c r="I96" s="16">
        <v>155</v>
      </c>
      <c r="J96" s="16">
        <v>150.4</v>
      </c>
      <c r="K96" s="14">
        <f t="shared" si="10"/>
        <v>52.023521272915943</v>
      </c>
      <c r="L96" s="14">
        <f t="shared" si="11"/>
        <v>97.032258064516128</v>
      </c>
    </row>
    <row r="97" spans="1:12" ht="51" outlineLevel="2" x14ac:dyDescent="0.2">
      <c r="A97" s="19" t="s">
        <v>87</v>
      </c>
      <c r="B97" s="19" t="s">
        <v>8</v>
      </c>
      <c r="C97" s="19" t="s">
        <v>135</v>
      </c>
      <c r="D97" s="20" t="s">
        <v>144</v>
      </c>
      <c r="E97" s="19" t="s">
        <v>145</v>
      </c>
      <c r="F97" s="20" t="s">
        <v>58</v>
      </c>
      <c r="G97" s="19" t="s">
        <v>59</v>
      </c>
      <c r="H97" s="16">
        <v>5297.1</v>
      </c>
      <c r="I97" s="16">
        <v>3928.4</v>
      </c>
      <c r="J97" s="16">
        <v>3928.4</v>
      </c>
      <c r="K97" s="14">
        <f t="shared" si="10"/>
        <v>74.161333559872375</v>
      </c>
      <c r="L97" s="14">
        <f t="shared" si="11"/>
        <v>100</v>
      </c>
    </row>
    <row r="98" spans="1:12" ht="51.75" outlineLevel="2" thickBot="1" x14ac:dyDescent="0.25">
      <c r="A98" s="19" t="s">
        <v>87</v>
      </c>
      <c r="B98" s="19" t="s">
        <v>8</v>
      </c>
      <c r="C98" s="19" t="s">
        <v>135</v>
      </c>
      <c r="D98" s="20" t="s">
        <v>144</v>
      </c>
      <c r="E98" s="19" t="s">
        <v>145</v>
      </c>
      <c r="F98" s="20" t="s">
        <v>60</v>
      </c>
      <c r="G98" s="19" t="s">
        <v>61</v>
      </c>
      <c r="H98" s="16">
        <v>17.600000000000001</v>
      </c>
      <c r="I98" s="16">
        <v>17.600000000000001</v>
      </c>
      <c r="J98" s="16">
        <v>17.600000000000001</v>
      </c>
      <c r="K98" s="14">
        <f t="shared" si="10"/>
        <v>100</v>
      </c>
      <c r="L98" s="14">
        <f t="shared" si="11"/>
        <v>100</v>
      </c>
    </row>
    <row r="99" spans="1:12" ht="13.5" outlineLevel="2" thickBot="1" x14ac:dyDescent="0.25">
      <c r="A99" s="7" t="s">
        <v>179</v>
      </c>
      <c r="B99" s="8" t="s">
        <v>180</v>
      </c>
      <c r="C99" s="8" t="s">
        <v>181</v>
      </c>
      <c r="D99" s="8" t="s">
        <v>182</v>
      </c>
      <c r="E99" s="8" t="s">
        <v>183</v>
      </c>
      <c r="F99" s="8" t="s">
        <v>184</v>
      </c>
      <c r="G99" s="8" t="s">
        <v>185</v>
      </c>
      <c r="H99" s="27" t="s">
        <v>186</v>
      </c>
      <c r="I99" s="11" t="s">
        <v>187</v>
      </c>
      <c r="J99" s="11" t="s">
        <v>79</v>
      </c>
      <c r="K99" s="11" t="s">
        <v>39</v>
      </c>
      <c r="L99" s="12" t="s">
        <v>96</v>
      </c>
    </row>
    <row r="100" spans="1:12" ht="114.75" outlineLevel="2" x14ac:dyDescent="0.2">
      <c r="A100" s="19" t="s">
        <v>87</v>
      </c>
      <c r="B100" s="19" t="s">
        <v>8</v>
      </c>
      <c r="C100" s="19" t="s">
        <v>135</v>
      </c>
      <c r="D100" s="20" t="s">
        <v>144</v>
      </c>
      <c r="E100" s="19" t="s">
        <v>145</v>
      </c>
      <c r="F100" s="20" t="s">
        <v>62</v>
      </c>
      <c r="G100" s="19" t="s">
        <v>63</v>
      </c>
      <c r="H100" s="16">
        <v>1594.5</v>
      </c>
      <c r="I100" s="16">
        <v>1125.5999999999999</v>
      </c>
      <c r="J100" s="16">
        <v>1125.5999999999999</v>
      </c>
      <c r="K100" s="14">
        <f t="shared" si="10"/>
        <v>70.592662276575723</v>
      </c>
      <c r="L100" s="14">
        <f t="shared" si="11"/>
        <v>100</v>
      </c>
    </row>
    <row r="101" spans="1:12" ht="51" outlineLevel="2" x14ac:dyDescent="0.2">
      <c r="A101" s="19" t="s">
        <v>87</v>
      </c>
      <c r="B101" s="19" t="s">
        <v>8</v>
      </c>
      <c r="C101" s="19" t="s">
        <v>135</v>
      </c>
      <c r="D101" s="20" t="s">
        <v>144</v>
      </c>
      <c r="E101" s="19" t="s">
        <v>145</v>
      </c>
      <c r="F101" s="20" t="s">
        <v>21</v>
      </c>
      <c r="G101" s="19" t="s">
        <v>22</v>
      </c>
      <c r="H101" s="16">
        <v>3369.4</v>
      </c>
      <c r="I101" s="16">
        <v>1993.9</v>
      </c>
      <c r="J101" s="16">
        <v>1993.9</v>
      </c>
      <c r="K101" s="14">
        <f t="shared" si="10"/>
        <v>59.176708019231917</v>
      </c>
      <c r="L101" s="14">
        <f t="shared" si="11"/>
        <v>100</v>
      </c>
    </row>
    <row r="102" spans="1:12" ht="51" outlineLevel="2" x14ac:dyDescent="0.2">
      <c r="A102" s="19" t="s">
        <v>87</v>
      </c>
      <c r="B102" s="19" t="s">
        <v>8</v>
      </c>
      <c r="C102" s="19" t="s">
        <v>135</v>
      </c>
      <c r="D102" s="20" t="s">
        <v>144</v>
      </c>
      <c r="E102" s="19" t="s">
        <v>145</v>
      </c>
      <c r="F102" s="20" t="s">
        <v>23</v>
      </c>
      <c r="G102" s="19" t="s">
        <v>24</v>
      </c>
      <c r="H102" s="16">
        <v>428.3</v>
      </c>
      <c r="I102" s="16">
        <v>310.89999999999998</v>
      </c>
      <c r="J102" s="16">
        <v>310.89999999999998</v>
      </c>
      <c r="K102" s="14">
        <f t="shared" si="10"/>
        <v>72.589306560821839</v>
      </c>
      <c r="L102" s="14">
        <f t="shared" si="11"/>
        <v>100</v>
      </c>
    </row>
    <row r="103" spans="1:12" ht="51" outlineLevel="2" x14ac:dyDescent="0.2">
      <c r="A103" s="19" t="s">
        <v>87</v>
      </c>
      <c r="B103" s="19" t="s">
        <v>8</v>
      </c>
      <c r="C103" s="19" t="s">
        <v>135</v>
      </c>
      <c r="D103" s="20" t="s">
        <v>144</v>
      </c>
      <c r="E103" s="19" t="s">
        <v>145</v>
      </c>
      <c r="F103" s="20" t="s">
        <v>37</v>
      </c>
      <c r="G103" s="19" t="s">
        <v>38</v>
      </c>
      <c r="H103" s="16">
        <v>3</v>
      </c>
      <c r="I103" s="16">
        <v>0</v>
      </c>
      <c r="J103" s="16">
        <v>0</v>
      </c>
      <c r="K103" s="14">
        <f t="shared" si="10"/>
        <v>0</v>
      </c>
      <c r="L103" s="14"/>
    </row>
    <row r="104" spans="1:12" ht="51" outlineLevel="2" x14ac:dyDescent="0.2">
      <c r="A104" s="19" t="s">
        <v>87</v>
      </c>
      <c r="B104" s="19" t="s">
        <v>8</v>
      </c>
      <c r="C104" s="19" t="s">
        <v>135</v>
      </c>
      <c r="D104" s="20" t="s">
        <v>146</v>
      </c>
      <c r="E104" s="19" t="s">
        <v>145</v>
      </c>
      <c r="F104" s="20" t="s">
        <v>58</v>
      </c>
      <c r="G104" s="19" t="s">
        <v>59</v>
      </c>
      <c r="H104" s="16">
        <v>2555.1</v>
      </c>
      <c r="I104" s="16">
        <v>1610.5</v>
      </c>
      <c r="J104" s="16">
        <v>1610.5</v>
      </c>
      <c r="K104" s="14">
        <f t="shared" si="10"/>
        <v>63.030801142812422</v>
      </c>
      <c r="L104" s="14">
        <f t="shared" si="11"/>
        <v>100</v>
      </c>
    </row>
    <row r="105" spans="1:12" ht="51" outlineLevel="2" x14ac:dyDescent="0.2">
      <c r="A105" s="19" t="s">
        <v>87</v>
      </c>
      <c r="B105" s="19" t="s">
        <v>8</v>
      </c>
      <c r="C105" s="19" t="s">
        <v>135</v>
      </c>
      <c r="D105" s="20" t="s">
        <v>146</v>
      </c>
      <c r="E105" s="19" t="s">
        <v>145</v>
      </c>
      <c r="F105" s="20" t="s">
        <v>60</v>
      </c>
      <c r="G105" s="19" t="s">
        <v>61</v>
      </c>
      <c r="H105" s="16">
        <v>11</v>
      </c>
      <c r="I105" s="16">
        <v>1.2</v>
      </c>
      <c r="J105" s="16">
        <v>1.2</v>
      </c>
      <c r="K105" s="14">
        <f t="shared" si="10"/>
        <v>10.909090909090908</v>
      </c>
      <c r="L105" s="14">
        <f t="shared" si="11"/>
        <v>100</v>
      </c>
    </row>
    <row r="106" spans="1:12" ht="114.75" outlineLevel="2" x14ac:dyDescent="0.2">
      <c r="A106" s="19" t="s">
        <v>87</v>
      </c>
      <c r="B106" s="19" t="s">
        <v>8</v>
      </c>
      <c r="C106" s="19" t="s">
        <v>135</v>
      </c>
      <c r="D106" s="20" t="s">
        <v>146</v>
      </c>
      <c r="E106" s="19" t="s">
        <v>145</v>
      </c>
      <c r="F106" s="20" t="s">
        <v>62</v>
      </c>
      <c r="G106" s="19" t="s">
        <v>63</v>
      </c>
      <c r="H106" s="16">
        <v>771.6</v>
      </c>
      <c r="I106" s="16">
        <v>463.6</v>
      </c>
      <c r="J106" s="16">
        <v>463.6</v>
      </c>
      <c r="K106" s="14">
        <f t="shared" si="10"/>
        <v>60.082944530844998</v>
      </c>
      <c r="L106" s="14">
        <f t="shared" si="11"/>
        <v>100</v>
      </c>
    </row>
    <row r="107" spans="1:12" ht="51" outlineLevel="2" x14ac:dyDescent="0.2">
      <c r="A107" s="19" t="s">
        <v>87</v>
      </c>
      <c r="B107" s="19" t="s">
        <v>8</v>
      </c>
      <c r="C107" s="19" t="s">
        <v>135</v>
      </c>
      <c r="D107" s="20" t="s">
        <v>146</v>
      </c>
      <c r="E107" s="19" t="s">
        <v>145</v>
      </c>
      <c r="F107" s="20" t="s">
        <v>21</v>
      </c>
      <c r="G107" s="19" t="s">
        <v>22</v>
      </c>
      <c r="H107" s="16">
        <v>1328.9</v>
      </c>
      <c r="I107" s="16">
        <v>726</v>
      </c>
      <c r="J107" s="16">
        <v>726</v>
      </c>
      <c r="K107" s="14">
        <f t="shared" si="10"/>
        <v>54.631650237038144</v>
      </c>
      <c r="L107" s="14">
        <f t="shared" si="11"/>
        <v>100</v>
      </c>
    </row>
    <row r="108" spans="1:12" ht="51" outlineLevel="2" x14ac:dyDescent="0.2">
      <c r="A108" s="19" t="s">
        <v>87</v>
      </c>
      <c r="B108" s="19" t="s">
        <v>8</v>
      </c>
      <c r="C108" s="19" t="s">
        <v>135</v>
      </c>
      <c r="D108" s="20" t="s">
        <v>146</v>
      </c>
      <c r="E108" s="19" t="s">
        <v>145</v>
      </c>
      <c r="F108" s="20" t="s">
        <v>23</v>
      </c>
      <c r="G108" s="19" t="s">
        <v>24</v>
      </c>
      <c r="H108" s="16">
        <v>53</v>
      </c>
      <c r="I108" s="16">
        <v>20.5</v>
      </c>
      <c r="J108" s="16">
        <v>20.5</v>
      </c>
      <c r="K108" s="14">
        <f t="shared" si="10"/>
        <v>38.679245283018872</v>
      </c>
      <c r="L108" s="14">
        <f t="shared" si="11"/>
        <v>100</v>
      </c>
    </row>
    <row r="109" spans="1:12" ht="51" x14ac:dyDescent="0.2">
      <c r="A109" s="19" t="s">
        <v>87</v>
      </c>
      <c r="B109" s="19" t="s">
        <v>8</v>
      </c>
      <c r="C109" s="19" t="s">
        <v>135</v>
      </c>
      <c r="D109" s="20" t="s">
        <v>146</v>
      </c>
      <c r="E109" s="19" t="s">
        <v>145</v>
      </c>
      <c r="F109" s="20" t="s">
        <v>37</v>
      </c>
      <c r="G109" s="19" t="s">
        <v>38</v>
      </c>
      <c r="H109" s="16">
        <v>70.2</v>
      </c>
      <c r="I109" s="16">
        <v>70.2</v>
      </c>
      <c r="J109" s="16">
        <v>70.2</v>
      </c>
      <c r="K109" s="14">
        <f t="shared" si="10"/>
        <v>100</v>
      </c>
      <c r="L109" s="14">
        <f t="shared" si="11"/>
        <v>100</v>
      </c>
    </row>
    <row r="110" spans="1:12" outlineLevel="1" x14ac:dyDescent="0.2">
      <c r="A110" s="21" t="s">
        <v>79</v>
      </c>
      <c r="B110" s="21"/>
      <c r="C110" s="21"/>
      <c r="D110" s="22"/>
      <c r="E110" s="21"/>
      <c r="F110" s="22"/>
      <c r="G110" s="21"/>
      <c r="H110" s="15">
        <f>H111+H113</f>
        <v>1014.4</v>
      </c>
      <c r="I110" s="15">
        <f t="shared" ref="I110:J110" si="15">I111+I113</f>
        <v>650.79999999999995</v>
      </c>
      <c r="J110" s="15">
        <f t="shared" si="15"/>
        <v>398.9</v>
      </c>
      <c r="K110" s="14">
        <f t="shared" si="10"/>
        <v>39.323738170346999</v>
      </c>
      <c r="L110" s="14">
        <f t="shared" si="11"/>
        <v>61.293792255685311</v>
      </c>
    </row>
    <row r="111" spans="1:12" outlineLevel="2" x14ac:dyDescent="0.2">
      <c r="A111" s="21" t="s">
        <v>79</v>
      </c>
      <c r="B111" s="21" t="s">
        <v>8</v>
      </c>
      <c r="C111" s="21"/>
      <c r="D111" s="22"/>
      <c r="E111" s="21"/>
      <c r="F111" s="22"/>
      <c r="G111" s="21"/>
      <c r="H111" s="15">
        <f>H112</f>
        <v>315.39999999999998</v>
      </c>
      <c r="I111" s="15">
        <f t="shared" ref="I111:J111" si="16">I112</f>
        <v>175.9</v>
      </c>
      <c r="J111" s="15">
        <f t="shared" si="16"/>
        <v>175.9</v>
      </c>
      <c r="K111" s="14">
        <f t="shared" si="10"/>
        <v>55.770450221940408</v>
      </c>
      <c r="L111" s="14">
        <f t="shared" si="11"/>
        <v>100</v>
      </c>
    </row>
    <row r="112" spans="1:12" ht="89.25" outlineLevel="1" x14ac:dyDescent="0.2">
      <c r="A112" s="19" t="s">
        <v>79</v>
      </c>
      <c r="B112" s="19" t="s">
        <v>8</v>
      </c>
      <c r="C112" s="19" t="s">
        <v>147</v>
      </c>
      <c r="D112" s="20" t="s">
        <v>148</v>
      </c>
      <c r="E112" s="19" t="s">
        <v>149</v>
      </c>
      <c r="F112" s="20" t="s">
        <v>150</v>
      </c>
      <c r="G112" s="19" t="s">
        <v>151</v>
      </c>
      <c r="H112" s="16">
        <v>315.39999999999998</v>
      </c>
      <c r="I112" s="16">
        <v>175.9</v>
      </c>
      <c r="J112" s="16">
        <v>175.9</v>
      </c>
      <c r="K112" s="14">
        <f t="shared" si="10"/>
        <v>55.770450221940408</v>
      </c>
      <c r="L112" s="14">
        <f t="shared" si="11"/>
        <v>100</v>
      </c>
    </row>
    <row r="113" spans="1:12" outlineLevel="2" x14ac:dyDescent="0.2">
      <c r="A113" s="21" t="s">
        <v>79</v>
      </c>
      <c r="B113" s="21" t="s">
        <v>17</v>
      </c>
      <c r="C113" s="21"/>
      <c r="D113" s="22"/>
      <c r="E113" s="21"/>
      <c r="F113" s="22"/>
      <c r="G113" s="21"/>
      <c r="H113" s="15">
        <f>SUM(H114:H117)</f>
        <v>699</v>
      </c>
      <c r="I113" s="15">
        <f>SUM(I114:I117)</f>
        <v>474.9</v>
      </c>
      <c r="J113" s="15">
        <f>SUM(J114:J117)</f>
        <v>223</v>
      </c>
      <c r="K113" s="14">
        <f t="shared" si="10"/>
        <v>31.902718168812587</v>
      </c>
      <c r="L113" s="14">
        <f t="shared" si="11"/>
        <v>46.957254158770269</v>
      </c>
    </row>
    <row r="114" spans="1:12" ht="165.75" outlineLevel="2" x14ac:dyDescent="0.2">
      <c r="A114" s="19" t="s">
        <v>79</v>
      </c>
      <c r="B114" s="19" t="s">
        <v>17</v>
      </c>
      <c r="C114" s="19" t="s">
        <v>152</v>
      </c>
      <c r="D114" s="20" t="s">
        <v>153</v>
      </c>
      <c r="E114" s="19" t="s">
        <v>154</v>
      </c>
      <c r="F114" s="20" t="s">
        <v>60</v>
      </c>
      <c r="G114" s="19" t="s">
        <v>61</v>
      </c>
      <c r="H114" s="16">
        <v>305.10000000000002</v>
      </c>
      <c r="I114" s="16">
        <v>205.3</v>
      </c>
      <c r="J114" s="16">
        <v>205.3</v>
      </c>
      <c r="K114" s="14">
        <f t="shared" si="10"/>
        <v>67.289413307112426</v>
      </c>
      <c r="L114" s="14">
        <f t="shared" si="11"/>
        <v>100</v>
      </c>
    </row>
    <row r="115" spans="1:12" ht="165.75" outlineLevel="2" x14ac:dyDescent="0.2">
      <c r="A115" s="19" t="s">
        <v>79</v>
      </c>
      <c r="B115" s="19" t="s">
        <v>17</v>
      </c>
      <c r="C115" s="19" t="s">
        <v>152</v>
      </c>
      <c r="D115" s="20" t="s">
        <v>153</v>
      </c>
      <c r="E115" s="19" t="s">
        <v>154</v>
      </c>
      <c r="F115" s="20" t="s">
        <v>155</v>
      </c>
      <c r="G115" s="19" t="s">
        <v>156</v>
      </c>
      <c r="H115" s="16">
        <v>21.7</v>
      </c>
      <c r="I115" s="16">
        <v>8.1</v>
      </c>
      <c r="J115" s="16">
        <v>7.7</v>
      </c>
      <c r="K115" s="14">
        <f t="shared" si="10"/>
        <v>35.483870967741936</v>
      </c>
      <c r="L115" s="14">
        <f t="shared" si="11"/>
        <v>95.061728395061735</v>
      </c>
    </row>
    <row r="116" spans="1:12" ht="140.25" outlineLevel="2" x14ac:dyDescent="0.2">
      <c r="A116" s="19" t="s">
        <v>79</v>
      </c>
      <c r="B116" s="19" t="s">
        <v>17</v>
      </c>
      <c r="C116" s="19" t="s">
        <v>152</v>
      </c>
      <c r="D116" s="20" t="s">
        <v>157</v>
      </c>
      <c r="E116" s="19" t="s">
        <v>195</v>
      </c>
      <c r="F116" s="20" t="s">
        <v>158</v>
      </c>
      <c r="G116" s="19" t="s">
        <v>159</v>
      </c>
      <c r="H116" s="16">
        <v>196.8</v>
      </c>
      <c r="I116" s="16">
        <v>86.1</v>
      </c>
      <c r="J116" s="16">
        <v>10</v>
      </c>
      <c r="K116" s="14">
        <f t="shared" si="10"/>
        <v>5.0813008130081299</v>
      </c>
      <c r="L116" s="14">
        <f t="shared" si="11"/>
        <v>11.614401858304298</v>
      </c>
    </row>
    <row r="117" spans="1:12" ht="25.5" x14ac:dyDescent="0.2">
      <c r="A117" s="19" t="s">
        <v>79</v>
      </c>
      <c r="B117" s="19" t="s">
        <v>17</v>
      </c>
      <c r="C117" s="19" t="s">
        <v>152</v>
      </c>
      <c r="D117" s="20" t="s">
        <v>160</v>
      </c>
      <c r="E117" s="19" t="s">
        <v>161</v>
      </c>
      <c r="F117" s="20" t="s">
        <v>33</v>
      </c>
      <c r="G117" s="19" t="s">
        <v>34</v>
      </c>
      <c r="H117" s="16">
        <v>175.4</v>
      </c>
      <c r="I117" s="16">
        <v>175.4</v>
      </c>
      <c r="J117" s="16">
        <v>0</v>
      </c>
      <c r="K117" s="14">
        <f t="shared" si="10"/>
        <v>0</v>
      </c>
      <c r="L117" s="14">
        <f t="shared" si="11"/>
        <v>0</v>
      </c>
    </row>
    <row r="118" spans="1:12" outlineLevel="1" x14ac:dyDescent="0.2">
      <c r="A118" s="21" t="s">
        <v>39</v>
      </c>
      <c r="B118" s="21"/>
      <c r="C118" s="21"/>
      <c r="D118" s="22"/>
      <c r="E118" s="21"/>
      <c r="F118" s="22"/>
      <c r="G118" s="21"/>
      <c r="H118" s="15">
        <f>H119</f>
        <v>14613.3</v>
      </c>
      <c r="I118" s="15">
        <f t="shared" ref="I118:J118" si="17">I119</f>
        <v>8363</v>
      </c>
      <c r="J118" s="15">
        <f t="shared" si="17"/>
        <v>8307.4</v>
      </c>
      <c r="K118" s="14">
        <f t="shared" si="10"/>
        <v>56.848213613625944</v>
      </c>
      <c r="L118" s="14">
        <f t="shared" si="11"/>
        <v>99.335166806170022</v>
      </c>
    </row>
    <row r="119" spans="1:12" outlineLevel="2" x14ac:dyDescent="0.2">
      <c r="A119" s="21" t="s">
        <v>39</v>
      </c>
      <c r="B119" s="21" t="s">
        <v>9</v>
      </c>
      <c r="C119" s="21"/>
      <c r="D119" s="22"/>
      <c r="E119" s="21"/>
      <c r="F119" s="22"/>
      <c r="G119" s="21"/>
      <c r="H119" s="15">
        <f>SUM(H120:H130)</f>
        <v>14613.3</v>
      </c>
      <c r="I119" s="15">
        <f>SUM(I120:I130)</f>
        <v>8363</v>
      </c>
      <c r="J119" s="15">
        <f>SUM(J120:J130)</f>
        <v>8307.4</v>
      </c>
      <c r="K119" s="14">
        <f t="shared" si="10"/>
        <v>56.848213613625944</v>
      </c>
      <c r="L119" s="14">
        <f t="shared" si="11"/>
        <v>99.335166806170022</v>
      </c>
    </row>
    <row r="120" spans="1:12" ht="38.25" outlineLevel="2" x14ac:dyDescent="0.2">
      <c r="A120" s="19" t="s">
        <v>39</v>
      </c>
      <c r="B120" s="19" t="s">
        <v>9</v>
      </c>
      <c r="C120" s="19" t="s">
        <v>162</v>
      </c>
      <c r="D120" s="20" t="s">
        <v>163</v>
      </c>
      <c r="E120" s="19" t="s">
        <v>137</v>
      </c>
      <c r="F120" s="20" t="s">
        <v>21</v>
      </c>
      <c r="G120" s="19" t="s">
        <v>22</v>
      </c>
      <c r="H120" s="16">
        <v>64</v>
      </c>
      <c r="I120" s="16">
        <v>0</v>
      </c>
      <c r="J120" s="16">
        <v>0</v>
      </c>
      <c r="K120" s="14">
        <f t="shared" si="10"/>
        <v>0</v>
      </c>
      <c r="L120" s="14"/>
    </row>
    <row r="121" spans="1:12" ht="76.5" outlineLevel="2" x14ac:dyDescent="0.2">
      <c r="A121" s="19" t="s">
        <v>39</v>
      </c>
      <c r="B121" s="19" t="s">
        <v>9</v>
      </c>
      <c r="C121" s="19" t="s">
        <v>162</v>
      </c>
      <c r="D121" s="20" t="s">
        <v>164</v>
      </c>
      <c r="E121" s="19" t="s">
        <v>165</v>
      </c>
      <c r="F121" s="20" t="s">
        <v>33</v>
      </c>
      <c r="G121" s="19" t="s">
        <v>34</v>
      </c>
      <c r="H121" s="16">
        <v>50</v>
      </c>
      <c r="I121" s="16">
        <v>50</v>
      </c>
      <c r="J121" s="16">
        <v>0</v>
      </c>
      <c r="K121" s="14">
        <f t="shared" si="10"/>
        <v>0</v>
      </c>
      <c r="L121" s="14">
        <f t="shared" si="11"/>
        <v>0</v>
      </c>
    </row>
    <row r="122" spans="1:12" ht="63.75" outlineLevel="2" x14ac:dyDescent="0.2">
      <c r="A122" s="19" t="s">
        <v>39</v>
      </c>
      <c r="B122" s="19" t="s">
        <v>9</v>
      </c>
      <c r="C122" s="19" t="s">
        <v>162</v>
      </c>
      <c r="D122" s="20" t="s">
        <v>166</v>
      </c>
      <c r="E122" s="19" t="s">
        <v>167</v>
      </c>
      <c r="F122" s="20" t="s">
        <v>21</v>
      </c>
      <c r="G122" s="19" t="s">
        <v>22</v>
      </c>
      <c r="H122" s="16">
        <v>92.4</v>
      </c>
      <c r="I122" s="16">
        <v>74.400000000000006</v>
      </c>
      <c r="J122" s="16">
        <v>74.400000000000006</v>
      </c>
      <c r="K122" s="14">
        <f t="shared" si="10"/>
        <v>80.519480519480524</v>
      </c>
      <c r="L122" s="14">
        <f t="shared" si="11"/>
        <v>100</v>
      </c>
    </row>
    <row r="123" spans="1:12" ht="51" outlineLevel="2" x14ac:dyDescent="0.2">
      <c r="A123" s="19" t="s">
        <v>39</v>
      </c>
      <c r="B123" s="19" t="s">
        <v>9</v>
      </c>
      <c r="C123" s="19" t="s">
        <v>162</v>
      </c>
      <c r="D123" s="20" t="s">
        <v>168</v>
      </c>
      <c r="E123" s="19" t="s">
        <v>145</v>
      </c>
      <c r="F123" s="20" t="s">
        <v>58</v>
      </c>
      <c r="G123" s="19" t="s">
        <v>59</v>
      </c>
      <c r="H123" s="16">
        <v>5901.3</v>
      </c>
      <c r="I123" s="16">
        <v>3411.7</v>
      </c>
      <c r="J123" s="16">
        <v>3411.7</v>
      </c>
      <c r="K123" s="14">
        <f t="shared" si="10"/>
        <v>57.812685340518186</v>
      </c>
      <c r="L123" s="14">
        <f t="shared" si="11"/>
        <v>100</v>
      </c>
    </row>
    <row r="124" spans="1:12" ht="51" outlineLevel="2" x14ac:dyDescent="0.2">
      <c r="A124" s="19" t="s">
        <v>39</v>
      </c>
      <c r="B124" s="19" t="s">
        <v>9</v>
      </c>
      <c r="C124" s="19" t="s">
        <v>162</v>
      </c>
      <c r="D124" s="20" t="s">
        <v>168</v>
      </c>
      <c r="E124" s="19" t="s">
        <v>145</v>
      </c>
      <c r="F124" s="20" t="s">
        <v>60</v>
      </c>
      <c r="G124" s="19" t="s">
        <v>61</v>
      </c>
      <c r="H124" s="16">
        <v>13.6</v>
      </c>
      <c r="I124" s="16">
        <v>3.3</v>
      </c>
      <c r="J124" s="16">
        <v>3.3</v>
      </c>
      <c r="K124" s="14">
        <f t="shared" si="10"/>
        <v>24.264705882352942</v>
      </c>
      <c r="L124" s="14">
        <f t="shared" si="11"/>
        <v>100</v>
      </c>
    </row>
    <row r="125" spans="1:12" ht="101.25" customHeight="1" outlineLevel="2" x14ac:dyDescent="0.2">
      <c r="A125" s="19" t="s">
        <v>39</v>
      </c>
      <c r="B125" s="19" t="s">
        <v>9</v>
      </c>
      <c r="C125" s="19" t="s">
        <v>162</v>
      </c>
      <c r="D125" s="20" t="s">
        <v>168</v>
      </c>
      <c r="E125" s="19" t="s">
        <v>145</v>
      </c>
      <c r="F125" s="20" t="s">
        <v>169</v>
      </c>
      <c r="G125" s="19" t="s">
        <v>170</v>
      </c>
      <c r="H125" s="16">
        <v>54.4</v>
      </c>
      <c r="I125" s="16">
        <v>17.8</v>
      </c>
      <c r="J125" s="16">
        <v>17.8</v>
      </c>
      <c r="K125" s="14">
        <f t="shared" si="10"/>
        <v>32.720588235294116</v>
      </c>
      <c r="L125" s="14">
        <f t="shared" si="11"/>
        <v>100</v>
      </c>
    </row>
    <row r="126" spans="1:12" ht="114.75" outlineLevel="2" x14ac:dyDescent="0.2">
      <c r="A126" s="19" t="s">
        <v>39</v>
      </c>
      <c r="B126" s="19" t="s">
        <v>9</v>
      </c>
      <c r="C126" s="19" t="s">
        <v>162</v>
      </c>
      <c r="D126" s="20" t="s">
        <v>168</v>
      </c>
      <c r="E126" s="19" t="s">
        <v>145</v>
      </c>
      <c r="F126" s="20" t="s">
        <v>62</v>
      </c>
      <c r="G126" s="19" t="s">
        <v>63</v>
      </c>
      <c r="H126" s="16">
        <v>1777</v>
      </c>
      <c r="I126" s="16">
        <v>974.4</v>
      </c>
      <c r="J126" s="16">
        <v>974.4</v>
      </c>
      <c r="K126" s="14">
        <f t="shared" si="10"/>
        <v>54.833989870568367</v>
      </c>
      <c r="L126" s="14">
        <f t="shared" si="11"/>
        <v>100</v>
      </c>
    </row>
    <row r="127" spans="1:12" ht="42" customHeight="1" outlineLevel="2" x14ac:dyDescent="0.2">
      <c r="A127" s="19" t="s">
        <v>39</v>
      </c>
      <c r="B127" s="19" t="s">
        <v>9</v>
      </c>
      <c r="C127" s="19" t="s">
        <v>162</v>
      </c>
      <c r="D127" s="20" t="s">
        <v>168</v>
      </c>
      <c r="E127" s="19" t="s">
        <v>145</v>
      </c>
      <c r="F127" s="20" t="s">
        <v>21</v>
      </c>
      <c r="G127" s="19" t="s">
        <v>22</v>
      </c>
      <c r="H127" s="16">
        <v>6289.7</v>
      </c>
      <c r="I127" s="16">
        <v>3553.3</v>
      </c>
      <c r="J127" s="16">
        <v>3547.7</v>
      </c>
      <c r="K127" s="14">
        <f t="shared" si="10"/>
        <v>56.404915973734838</v>
      </c>
      <c r="L127" s="14">
        <f t="shared" si="11"/>
        <v>99.842400022514283</v>
      </c>
    </row>
    <row r="128" spans="1:12" ht="43.5" customHeight="1" outlineLevel="2" x14ac:dyDescent="0.2">
      <c r="A128" s="19" t="s">
        <v>39</v>
      </c>
      <c r="B128" s="19" t="s">
        <v>9</v>
      </c>
      <c r="C128" s="19" t="s">
        <v>162</v>
      </c>
      <c r="D128" s="20" t="s">
        <v>168</v>
      </c>
      <c r="E128" s="19" t="s">
        <v>145</v>
      </c>
      <c r="F128" s="20" t="s">
        <v>23</v>
      </c>
      <c r="G128" s="19" t="s">
        <v>24</v>
      </c>
      <c r="H128" s="16">
        <v>370</v>
      </c>
      <c r="I128" s="16">
        <v>277.7</v>
      </c>
      <c r="J128" s="16">
        <v>277.7</v>
      </c>
      <c r="K128" s="14">
        <f t="shared" si="10"/>
        <v>75.054054054054049</v>
      </c>
      <c r="L128" s="14">
        <f t="shared" si="11"/>
        <v>100</v>
      </c>
    </row>
    <row r="129" spans="1:12" ht="39" customHeight="1" outlineLevel="2" x14ac:dyDescent="0.2">
      <c r="A129" s="19" t="s">
        <v>39</v>
      </c>
      <c r="B129" s="19" t="s">
        <v>9</v>
      </c>
      <c r="C129" s="19" t="s">
        <v>162</v>
      </c>
      <c r="D129" s="20" t="s">
        <v>168</v>
      </c>
      <c r="E129" s="19" t="s">
        <v>145</v>
      </c>
      <c r="F129" s="20" t="s">
        <v>35</v>
      </c>
      <c r="G129" s="19" t="s">
        <v>36</v>
      </c>
      <c r="H129" s="16">
        <v>0.8</v>
      </c>
      <c r="I129" s="16">
        <v>0.3</v>
      </c>
      <c r="J129" s="16">
        <v>0.3</v>
      </c>
      <c r="K129" s="14">
        <f t="shared" si="10"/>
        <v>37.499999999999993</v>
      </c>
      <c r="L129" s="14">
        <f t="shared" si="11"/>
        <v>100</v>
      </c>
    </row>
    <row r="130" spans="1:12" ht="51" x14ac:dyDescent="0.2">
      <c r="A130" s="19" t="s">
        <v>39</v>
      </c>
      <c r="B130" s="19" t="s">
        <v>9</v>
      </c>
      <c r="C130" s="19" t="s">
        <v>162</v>
      </c>
      <c r="D130" s="20" t="s">
        <v>168</v>
      </c>
      <c r="E130" s="19" t="s">
        <v>145</v>
      </c>
      <c r="F130" s="20" t="s">
        <v>37</v>
      </c>
      <c r="G130" s="19" t="s">
        <v>38</v>
      </c>
      <c r="H130" s="16">
        <v>0.1</v>
      </c>
      <c r="I130" s="16">
        <v>0.1</v>
      </c>
      <c r="J130" s="16">
        <v>0.1</v>
      </c>
      <c r="K130" s="14">
        <f t="shared" si="10"/>
        <v>100</v>
      </c>
      <c r="L130" s="14">
        <f t="shared" si="11"/>
        <v>100</v>
      </c>
    </row>
    <row r="131" spans="1:12" outlineLevel="1" x14ac:dyDescent="0.2">
      <c r="A131" s="21" t="s">
        <v>45</v>
      </c>
      <c r="B131" s="21"/>
      <c r="C131" s="21"/>
      <c r="D131" s="22"/>
      <c r="E131" s="21"/>
      <c r="F131" s="22"/>
      <c r="G131" s="21"/>
      <c r="H131" s="15">
        <f>H132</f>
        <v>10</v>
      </c>
      <c r="I131" s="15">
        <f t="shared" ref="I131:J132" si="18">I132</f>
        <v>5</v>
      </c>
      <c r="J131" s="15">
        <f t="shared" si="18"/>
        <v>5</v>
      </c>
      <c r="K131" s="14">
        <f t="shared" si="10"/>
        <v>50</v>
      </c>
      <c r="L131" s="14">
        <f t="shared" si="11"/>
        <v>100</v>
      </c>
    </row>
    <row r="132" spans="1:12" outlineLevel="2" x14ac:dyDescent="0.2">
      <c r="A132" s="21" t="s">
        <v>45</v>
      </c>
      <c r="B132" s="21" t="s">
        <v>8</v>
      </c>
      <c r="C132" s="21"/>
      <c r="D132" s="22"/>
      <c r="E132" s="21"/>
      <c r="F132" s="22"/>
      <c r="G132" s="21"/>
      <c r="H132" s="15">
        <f>H133</f>
        <v>10</v>
      </c>
      <c r="I132" s="15">
        <f t="shared" si="18"/>
        <v>5</v>
      </c>
      <c r="J132" s="15">
        <f t="shared" si="18"/>
        <v>5</v>
      </c>
      <c r="K132" s="14">
        <f t="shared" si="10"/>
        <v>50</v>
      </c>
      <c r="L132" s="14">
        <f t="shared" si="11"/>
        <v>100</v>
      </c>
    </row>
    <row r="133" spans="1:12" ht="81.75" customHeight="1" x14ac:dyDescent="0.2">
      <c r="A133" s="19" t="s">
        <v>45</v>
      </c>
      <c r="B133" s="19" t="s">
        <v>8</v>
      </c>
      <c r="C133" s="19" t="s">
        <v>171</v>
      </c>
      <c r="D133" s="20" t="s">
        <v>172</v>
      </c>
      <c r="E133" s="19" t="s">
        <v>173</v>
      </c>
      <c r="F133" s="20" t="s">
        <v>174</v>
      </c>
      <c r="G133" s="19" t="s">
        <v>175</v>
      </c>
      <c r="H133" s="16">
        <v>10</v>
      </c>
      <c r="I133" s="16">
        <v>5</v>
      </c>
      <c r="J133" s="16">
        <v>5</v>
      </c>
      <c r="K133" s="14">
        <f t="shared" si="10"/>
        <v>50</v>
      </c>
      <c r="L133" s="14">
        <f t="shared" si="11"/>
        <v>100</v>
      </c>
    </row>
    <row r="134" spans="1:12" ht="12.75" customHeight="1" x14ac:dyDescent="0.25">
      <c r="A134" s="29" t="s">
        <v>7</v>
      </c>
      <c r="B134" s="29"/>
      <c r="C134" s="29"/>
      <c r="D134" s="30"/>
      <c r="E134" s="29"/>
      <c r="F134" s="30"/>
      <c r="G134" s="29"/>
      <c r="H134" s="31">
        <f>H10+H51+H55+H61+H71+H91+H110+H118+H131</f>
        <v>66241.100000000006</v>
      </c>
      <c r="I134" s="31">
        <f>I10+I51+I55+I61+I71+I91+I110+I118+I131</f>
        <v>46202.100000000006</v>
      </c>
      <c r="J134" s="31">
        <f>J10+J51+J55+J61+J71+J91+J110+J118+J131</f>
        <v>36258.300000000003</v>
      </c>
      <c r="K134" s="32">
        <f t="shared" si="10"/>
        <v>54.736862763450489</v>
      </c>
      <c r="L134" s="32">
        <f t="shared" si="11"/>
        <v>78.477601667456682</v>
      </c>
    </row>
  </sheetData>
  <mergeCells count="7">
    <mergeCell ref="A6:L6"/>
    <mergeCell ref="J1:L1"/>
    <mergeCell ref="H3:L3"/>
    <mergeCell ref="H4:L4"/>
    <mergeCell ref="A1:F1"/>
    <mergeCell ref="A5:G5"/>
    <mergeCell ref="H2:L2"/>
  </mergeCells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rep:2.48.0.186</dc:description>
  <cp:lastModifiedBy>Плотникова</cp:lastModifiedBy>
  <cp:lastPrinted>2019-11-14T03:55:26Z</cp:lastPrinted>
  <dcterms:created xsi:type="dcterms:W3CDTF">2019-11-12T05:26:25Z</dcterms:created>
  <dcterms:modified xsi:type="dcterms:W3CDTF">2019-11-14T04:38:36Z</dcterms:modified>
</cp:coreProperties>
</file>