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Расходы" sheetId="1" r:id="rId1"/>
  </sheets>
  <definedNames>
    <definedName name="APPT" localSheetId="0">Расходы!$A$21</definedName>
    <definedName name="FIO" localSheetId="0">Расходы!$F$21</definedName>
    <definedName name="LAST_CELL" localSheetId="0">Расходы!$J$100</definedName>
    <definedName name="SIGN" localSheetId="0">Расходы!$A$21:$H$22</definedName>
  </definedName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9" i="1"/>
  <c r="G21" i="1"/>
  <c r="G22" i="1"/>
  <c r="G23" i="1"/>
  <c r="G24" i="1"/>
  <c r="G27" i="1"/>
  <c r="G33" i="1"/>
  <c r="G34" i="1"/>
  <c r="G35" i="1"/>
  <c r="G36" i="1"/>
  <c r="G37" i="1"/>
  <c r="G38" i="1"/>
  <c r="G39" i="1"/>
  <c r="G40" i="1"/>
  <c r="G42" i="1"/>
  <c r="G43" i="1"/>
  <c r="G45" i="1"/>
  <c r="G46" i="1"/>
  <c r="G47" i="1"/>
  <c r="G48" i="1"/>
  <c r="G50" i="1"/>
  <c r="G51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E93" i="1"/>
  <c r="F93" i="1"/>
  <c r="D93" i="1"/>
  <c r="E90" i="1"/>
  <c r="F90" i="1"/>
  <c r="D90" i="1"/>
  <c r="E86" i="1"/>
  <c r="F86" i="1"/>
  <c r="D86" i="1"/>
  <c r="E84" i="1"/>
  <c r="E83" i="1" s="1"/>
  <c r="F84" i="1"/>
  <c r="F83" i="1" s="1"/>
  <c r="D84" i="1"/>
  <c r="D83" i="1" s="1"/>
  <c r="E79" i="1"/>
  <c r="F79" i="1"/>
  <c r="D79" i="1"/>
  <c r="E68" i="1"/>
  <c r="F68" i="1"/>
  <c r="D68" i="1"/>
  <c r="E59" i="1"/>
  <c r="F59" i="1"/>
  <c r="F51" i="1" s="1"/>
  <c r="D59" i="1"/>
  <c r="E52" i="1"/>
  <c r="E51" i="1" s="1"/>
  <c r="F52" i="1"/>
  <c r="D52" i="1"/>
  <c r="D51" i="1" s="1"/>
  <c r="F45" i="1"/>
  <c r="E48" i="1"/>
  <c r="F48" i="1"/>
  <c r="D48" i="1"/>
  <c r="E46" i="1"/>
  <c r="E45" i="1" s="1"/>
  <c r="F46" i="1"/>
  <c r="D46" i="1"/>
  <c r="D45" i="1" s="1"/>
  <c r="E40" i="1"/>
  <c r="F40" i="1"/>
  <c r="D40" i="1"/>
  <c r="E37" i="1"/>
  <c r="F37" i="1"/>
  <c r="D37" i="1"/>
  <c r="E23" i="1"/>
  <c r="F23" i="1"/>
  <c r="D23" i="1"/>
  <c r="E27" i="1"/>
  <c r="F27" i="1"/>
  <c r="D27" i="1"/>
  <c r="E25" i="1"/>
  <c r="F25" i="1"/>
  <c r="D25" i="1"/>
  <c r="E16" i="1"/>
  <c r="F16" i="1"/>
  <c r="D16" i="1"/>
  <c r="E13" i="1"/>
  <c r="F13" i="1"/>
  <c r="D13" i="1"/>
  <c r="E11" i="1"/>
  <c r="E10" i="1" s="1"/>
  <c r="E95" i="1" s="1"/>
  <c r="F11" i="1"/>
  <c r="F10" i="1" s="1"/>
  <c r="F95" i="1" s="1"/>
  <c r="D11" i="1"/>
  <c r="D10" i="1" s="1"/>
  <c r="E92" i="1"/>
  <c r="F92" i="1"/>
  <c r="D92" i="1"/>
  <c r="E89" i="1"/>
  <c r="F89" i="1"/>
  <c r="D89" i="1"/>
  <c r="E78" i="1"/>
  <c r="F78" i="1"/>
  <c r="D78" i="1"/>
  <c r="E39" i="1"/>
  <c r="F39" i="1"/>
  <c r="D39" i="1"/>
  <c r="E36" i="1"/>
  <c r="F36" i="1"/>
  <c r="D36" i="1"/>
  <c r="D95" i="1" l="1"/>
  <c r="G10" i="1"/>
</calcChain>
</file>

<file path=xl/sharedStrings.xml><?xml version="1.0" encoding="utf-8"?>
<sst xmlns="http://schemas.openxmlformats.org/spreadsheetml/2006/main" count="242" uniqueCount="181">
  <si>
    <t>Администрация Всеволодо-Вильвенского городского поселения</t>
  </si>
  <si>
    <t>0102</t>
  </si>
  <si>
    <t>9100001040</t>
  </si>
  <si>
    <t>Глава администрации Всеволодо-Вильвенского городского поселения</t>
  </si>
  <si>
    <t>0103</t>
  </si>
  <si>
    <t>9100000010</t>
  </si>
  <si>
    <t>Содержание аппарата</t>
  </si>
  <si>
    <t>9100001020</t>
  </si>
  <si>
    <t>Выплаты депутатам</t>
  </si>
  <si>
    <t>0104</t>
  </si>
  <si>
    <t>0310300010</t>
  </si>
  <si>
    <t>Обеспечение реализации программы (ЭЦП для работы с Росреестром и в ФИАС)</t>
  </si>
  <si>
    <t>0430300010</t>
  </si>
  <si>
    <t>Обеспечение реализации программы (ЭЦП)</t>
  </si>
  <si>
    <t>054012У100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</si>
  <si>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(стериализации), эвтаназии, утилизации</t>
  </si>
  <si>
    <t>0910100010</t>
  </si>
  <si>
    <t>Обеспечение реализации программы</t>
  </si>
  <si>
    <t>9100001050</t>
  </si>
  <si>
    <t>910002П040</t>
  </si>
  <si>
    <t>Составление протоколов об административных правонарушениях</t>
  </si>
  <si>
    <t>0106</t>
  </si>
  <si>
    <t>9100001060</t>
  </si>
  <si>
    <t>Обеспечение деятельности органов местного самоуправления Всеволодо-Вильвенского городского поселения</t>
  </si>
  <si>
    <t>0111</t>
  </si>
  <si>
    <t>0210200010</t>
  </si>
  <si>
    <t>Создание резерва финансовых средств на предупреждение и ликвидацию чрезвычайных ситуаций</t>
  </si>
  <si>
    <t>0113</t>
  </si>
  <si>
    <t>0120200010</t>
  </si>
  <si>
    <t>Мероприятие "Предоставление субсидий Общественной организации ветеранов (пенсионеров) АМР" - первична ветеранская организация ВВГП</t>
  </si>
  <si>
    <t>0120200020</t>
  </si>
  <si>
    <t>Мероприятие "Предоставление субсидий ООО «Всероссийское общество инвалидов"</t>
  </si>
  <si>
    <t>0310200010</t>
  </si>
  <si>
    <t>Межевание земельных участков для участия в проектах инициативного бюджетирования</t>
  </si>
  <si>
    <t>0310200020</t>
  </si>
  <si>
    <t>Межевание земельных участков под объектами недвижимого имущества, находящегося в собственности ВВГП</t>
  </si>
  <si>
    <t>0320100030</t>
  </si>
  <si>
    <t>Проведение землеустроительных работ в отношении установления границ населенных пунктов ВВГП</t>
  </si>
  <si>
    <t>0810200020</t>
  </si>
  <si>
    <t>Выполнение обязательств по исполнению решений судов, вступивших в законную силу, оплате государственной пошлины, исполнительских сборов</t>
  </si>
  <si>
    <t>9100001070</t>
  </si>
  <si>
    <t>Исполнение МКУ «Центр бухгалтерского учета» Александровского муниципального района части полномочий по бухгалтерскому (бюджетному), налоговому и статистическому учету, планированию финансово-хозяйственной деятельности и составления отчетности органов местного самоуправления Всеволодо-Вильвенского городского поселения и подведомственных муниципальных учреждений - МКУ «Объединение библиотек», МБУ «Химик»</t>
  </si>
  <si>
    <t>9100001080</t>
  </si>
  <si>
    <t>Обеспечение эксплуатации административных зданий и помещений, находящихся в муниципальной собственности Всеволодо-Вильвенского городского поселения</t>
  </si>
  <si>
    <t>0203</t>
  </si>
  <si>
    <t>0240151180</t>
  </si>
  <si>
    <t>Осуществление первичного воинского учета на территориях, где отсутствуют военные комиссариаты</t>
  </si>
  <si>
    <t>0309</t>
  </si>
  <si>
    <t>0210100020</t>
  </si>
  <si>
    <t>Подготовка и обучение членов КЧС И ОПБ Всеволодо-Вильвенского городского поселения</t>
  </si>
  <si>
    <t>0210200030</t>
  </si>
  <si>
    <t>Противопаводковые мероприятия</t>
  </si>
  <si>
    <t>0220100020</t>
  </si>
  <si>
    <t>0230100010</t>
  </si>
  <si>
    <t>Приобретение и установка информационных знаков</t>
  </si>
  <si>
    <t>0405</t>
  </si>
  <si>
    <t>054012У090</t>
  </si>
  <si>
    <t>Мероприятия по отлову безнадзорных животных, их транспортировке, учету и регистрации, содержанию, лечению, кастрации (стериализации), эвтаназии, утилизации</t>
  </si>
  <si>
    <t>0409</t>
  </si>
  <si>
    <t>0710200040</t>
  </si>
  <si>
    <t>Текущий ремонт автомобильных дорог общего пользования местного значения на территории Всеволодо-Вильвенского городского поселения</t>
  </si>
  <si>
    <t>0720100050</t>
  </si>
  <si>
    <t>Содержание автомобильных дорог и искусственных сооружений на них</t>
  </si>
  <si>
    <t>0501</t>
  </si>
  <si>
    <t>0410100060</t>
  </si>
  <si>
    <t>Осуществление мероприятий для проведения независимой оценки рыночной стоимости объекта</t>
  </si>
  <si>
    <t>0410100070</t>
  </si>
  <si>
    <t>Изготовление технических и кадастровых паспортов</t>
  </si>
  <si>
    <t>0410100080</t>
  </si>
  <si>
    <t>Проведение мероприятий по исключению ветхих и аварийных объектов недвижимого имущества из ГКН и ЕГРП</t>
  </si>
  <si>
    <t>0420100010</t>
  </si>
  <si>
    <t>Снос аварийных домов, из которых переселены граждане</t>
  </si>
  <si>
    <t>04202SP040</t>
  </si>
  <si>
    <t>Приобретение в муниципальную собственность Всеволодо-Вильвенского городского поселения помещений (жилых помещений) в 2019 году</t>
  </si>
  <si>
    <t>0430100010</t>
  </si>
  <si>
    <t>Уплата ежемесячных взносов на капитальный ремонт общего имущества многоквартирных домов муниципального жилищного фонда</t>
  </si>
  <si>
    <t>0502</t>
  </si>
  <si>
    <t>0610100090</t>
  </si>
  <si>
    <t>Исполнение обязательств по энергосервисному контракту (ИКЗ 183591104693059110100100270277112244)</t>
  </si>
  <si>
    <t>0610200100</t>
  </si>
  <si>
    <t>Установка ограждения для блочно-модульной котельной на твердом топливе в пос. Ивакинский карьер</t>
  </si>
  <si>
    <t>0610300200</t>
  </si>
  <si>
    <t>Проведение инженерных изысканий, разработка проектно – сметной документации и прохождение государственной экспертизы результатов инженерных изысканий, проектной документации, сметной стоимости</t>
  </si>
  <si>
    <t>0610400300</t>
  </si>
  <si>
    <t>Возмещение экономически обоснованного размера убытков МКП ВВГП "Вильва-Водоканал", связанных со сверхнормативным потреблением ТЭР при производстве тепловой энергии для предоставления коммунальных услуг по отоплению и (или) горячему водоснабжению населению и объектам социальной сферы. в целях обеспечения устойчивого функционирования МКП ВВГП "Вильва-Водоканал"</t>
  </si>
  <si>
    <t>06105SЖ200</t>
  </si>
  <si>
    <t>Улучшение качества систем теплоснабжения на территориях муниципальных образований Пермского края</t>
  </si>
  <si>
    <t>06106SЖ200</t>
  </si>
  <si>
    <t>0620100100</t>
  </si>
  <si>
    <t>Ремонт водопроводных сетей п. Карьер-Известняк</t>
  </si>
  <si>
    <t>06201SP040</t>
  </si>
  <si>
    <t>0503</t>
  </si>
  <si>
    <t>01302SP080</t>
  </si>
  <si>
    <t>Реализация проектов инициативного бюджетирования</t>
  </si>
  <si>
    <t>0510120000</t>
  </si>
  <si>
    <t>Благоустройство территории поселения</t>
  </si>
  <si>
    <t>0520180000</t>
  </si>
  <si>
    <t>Организация сбора и вывоза крупногабаритного мусора</t>
  </si>
  <si>
    <t>0520280010</t>
  </si>
  <si>
    <t>Выполнение работ по устройству контейнерных площадок</t>
  </si>
  <si>
    <t>0530140000</t>
  </si>
  <si>
    <t>Содержание мест захоронения</t>
  </si>
  <si>
    <t>0550160000</t>
  </si>
  <si>
    <t>Приобретение элементов детской игровой площадки</t>
  </si>
  <si>
    <t>0560120000</t>
  </si>
  <si>
    <t>Разработка дизайн-проекта общественной территории пос. Ивакинский карьер</t>
  </si>
  <si>
    <t>05601SЖ090</t>
  </si>
  <si>
    <t>Благоустройство общественно-деловой зоны в пос. Ивакинский карьер</t>
  </si>
  <si>
    <t>056F255550</t>
  </si>
  <si>
    <t>Реализация программ формирования современной городской среды (благоустройство общественно-деловой зоны в пос.Ивакинский карьер)</t>
  </si>
  <si>
    <t>0801</t>
  </si>
  <si>
    <t>0110100010</t>
  </si>
  <si>
    <t>Предоставление субсидии на финансовое обеспечение выполнения муниципального задания на оказание муниципальных услуг</t>
  </si>
  <si>
    <t>0110200020</t>
  </si>
  <si>
    <t>Предоставление услуги по организации библиотечного обслуживания населения</t>
  </si>
  <si>
    <t>0110400040</t>
  </si>
  <si>
    <t>Общепоселковые культурно-массовые мероприятия</t>
  </si>
  <si>
    <t>1001</t>
  </si>
  <si>
    <t>9300000010</t>
  </si>
  <si>
    <t>Меры социальной помощи и поддержки отдельных категорий населения</t>
  </si>
  <si>
    <t>1003</t>
  </si>
  <si>
    <t>012012С180</t>
  </si>
  <si>
    <t>Предоставление мер социальной поддержки отдельным категориям граждан, работающим в муниципальных учреждениях и проживающим в сельской местности и поселках городского типа (рабочих поселках), по оплате жилого помещения и коммунальных услуг</t>
  </si>
  <si>
    <t>0120300010</t>
  </si>
  <si>
    <t>Обеспечение жильем молодых семей</t>
  </si>
  <si>
    <t>1101</t>
  </si>
  <si>
    <t>014P552280</t>
  </si>
  <si>
    <t>Оснащение объектов спортивной инфраструктуры спортивно-технологическим оборудованием</t>
  </si>
  <si>
    <t>1301</t>
  </si>
  <si>
    <t>0810100010</t>
  </si>
  <si>
    <t>Исполнение обязательств по обслуживанию муниципального долга</t>
  </si>
  <si>
    <t>Итого</t>
  </si>
  <si>
    <t>Исполнение расходной части бюджета Всеволодо-Вильвенского городского поселения за 1 полугодие 2019 года</t>
  </si>
  <si>
    <t>раздел, подраздел</t>
  </si>
  <si>
    <t>Целевая статья</t>
  </si>
  <si>
    <t>Наименование расходов</t>
  </si>
  <si>
    <t>0100</t>
  </si>
  <si>
    <t>Общегосударственные вопросы</t>
  </si>
  <si>
    <t>0200</t>
  </si>
  <si>
    <t>Национальная оборона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</si>
  <si>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</si>
  <si>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</si>
  <si>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</si>
  <si>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</si>
  <si>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</si>
  <si>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</si>
  <si>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0800</t>
  </si>
  <si>
    <t>Культура и кинематография</t>
  </si>
  <si>
    <t>1000</t>
  </si>
  <si>
    <t>Социальная политика</t>
  </si>
  <si>
    <t>1100</t>
  </si>
  <si>
    <t>Физическая культура и спорт</t>
  </si>
  <si>
    <t>1300</t>
  </si>
  <si>
    <t>Обслуживание государственного и муниципального долга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</si>
  <si>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</si>
  <si>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</si>
  <si>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</si>
  <si>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</si>
  <si>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</si>
  <si>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</si>
  <si>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</si>
  <si>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</si>
  <si>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</si>
  <si>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Дорожное хозяйство (дорожные фонды)</t>
  </si>
  <si>
    <t>Жилищное хозяйство</t>
  </si>
  <si>
    <t>Коммунальное хозяйство</t>
  </si>
  <si>
    <t>Благоустройство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</si>
  <si>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</si>
  <si>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</si>
  <si>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</si>
  <si>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</si>
  <si>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Обслуживание государственного внутреннего и муниципального долга</t>
  </si>
  <si>
    <t>Приложение  2</t>
  </si>
  <si>
    <t xml:space="preserve">к постановлению </t>
  </si>
  <si>
    <t>администрации района</t>
  </si>
  <si>
    <t>План 2019 год</t>
  </si>
  <si>
    <t>Кассовый план 1 полугодие 2019 года</t>
  </si>
  <si>
    <t xml:space="preserve">фактически исполнено </t>
  </si>
  <si>
    <t>от               №</t>
  </si>
  <si>
    <t>тыс.рублей</t>
  </si>
  <si>
    <t>% исполнения к кассовому плану за 1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</si>
</sst>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"/>
    </font>
    <font>
      <sz val="8.5"/>
      <name val="MS Sans Serif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2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/>
    <xf numFmtId="0" fontId="3" fillId="0" borderId="0" xfId="0" applyFont="1" applyBorder="1" applyAlignment="1" applyProtection="1">
      <alignment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wrapText="1"/>
    </xf>
    <xf numFmtId="165" fontId="6" fillId="0" borderId="1" xfId="0" applyNumberFormat="1" applyFont="1" applyBorder="1" applyAlignment="1" applyProtection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5" fontId="3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/>
    </xf>
    <xf numFmtId="49" fontId="6" fillId="0" borderId="1" xfId="0" applyNumberFormat="1" applyFont="1" applyBorder="1" applyAlignment="1" applyProtection="1">
      <alignment horizontal="left"/>
    </xf>
    <xf numFmtId="165" fontId="6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/>
    <xf numFmtId="0" fontId="6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95"/>
  <sheetViews>
    <sheetView showGridLines="0" tabSelected="1" view="pageBreakPreview" topLeftCell="A76" zoomScale="60" zoomScaleNormal="100" workbookViewId="0">
      <selection activeCell="H63" sqref="H63"/>
    </sheetView>
  </sheetViews>
  <sheetFormatPr defaultRowHeight="12.75" customHeight="1" x14ac:dyDescent="0.2"/>
  <cols>
    <col min="1" max="1" width="10.28515625" customWidth="1"/>
    <col min="2" max="2" width="14.5703125" customWidth="1"/>
    <col min="3" max="3" width="35.7109375" customWidth="1"/>
    <col min="4" max="6" width="15.42578125" customWidth="1"/>
    <col min="7" max="7" width="13" customWidth="1"/>
    <col min="8" max="10" width="9.140625" customWidth="1"/>
  </cols>
  <sheetData>
    <row r="1" spans="1:10" ht="12.75" customHeight="1" x14ac:dyDescent="0.25">
      <c r="F1" s="4" t="s">
        <v>172</v>
      </c>
      <c r="G1" s="4"/>
    </row>
    <row r="2" spans="1:10" ht="12.75" customHeight="1" x14ac:dyDescent="0.25">
      <c r="F2" s="23" t="s">
        <v>173</v>
      </c>
      <c r="G2" s="23"/>
    </row>
    <row r="3" spans="1:10" ht="12.75" customHeight="1" x14ac:dyDescent="0.25">
      <c r="F3" s="5" t="s">
        <v>174</v>
      </c>
      <c r="G3" s="6"/>
    </row>
    <row r="4" spans="1:10" ht="12.75" customHeight="1" x14ac:dyDescent="0.25">
      <c r="F4" s="5" t="s">
        <v>178</v>
      </c>
      <c r="G4" s="6"/>
    </row>
    <row r="6" spans="1:10" x14ac:dyDescent="0.2">
      <c r="A6" s="24" t="s">
        <v>132</v>
      </c>
      <c r="B6" s="24"/>
      <c r="C6" s="24"/>
      <c r="D6" s="24"/>
      <c r="E6" s="24"/>
      <c r="F6" s="24"/>
      <c r="G6" s="24"/>
      <c r="H6" s="1"/>
      <c r="I6" s="1"/>
      <c r="J6" s="1"/>
    </row>
    <row r="7" spans="1:10" x14ac:dyDescent="0.2">
      <c r="A7" s="9"/>
      <c r="B7" s="8"/>
      <c r="C7" s="8"/>
      <c r="D7" s="8"/>
      <c r="E7" s="8"/>
      <c r="F7" s="8"/>
      <c r="G7" s="8"/>
      <c r="H7" s="1"/>
      <c r="I7" s="1"/>
      <c r="J7" s="1"/>
    </row>
    <row r="8" spans="1:10" x14ac:dyDescent="0.2">
      <c r="A8" s="10"/>
      <c r="B8" s="10"/>
      <c r="C8" s="10"/>
      <c r="D8" s="10"/>
      <c r="E8" s="10"/>
      <c r="F8" s="10"/>
      <c r="G8" s="7" t="s">
        <v>179</v>
      </c>
      <c r="H8" s="2"/>
      <c r="I8" s="1"/>
      <c r="J8" s="1"/>
    </row>
    <row r="9" spans="1:10" ht="73.5" customHeight="1" x14ac:dyDescent="0.2">
      <c r="A9" s="11" t="s">
        <v>133</v>
      </c>
      <c r="B9" s="11" t="s">
        <v>134</v>
      </c>
      <c r="C9" s="11" t="s">
        <v>135</v>
      </c>
      <c r="D9" s="11" t="s">
        <v>175</v>
      </c>
      <c r="E9" s="11" t="s">
        <v>176</v>
      </c>
      <c r="F9" s="11" t="s">
        <v>177</v>
      </c>
      <c r="G9" s="12" t="s">
        <v>180</v>
      </c>
    </row>
    <row r="10" spans="1:10" x14ac:dyDescent="0.2">
      <c r="A10" s="11" t="s">
        <v>136</v>
      </c>
      <c r="B10" s="11"/>
      <c r="C10" s="11" t="s">
        <v>137</v>
      </c>
      <c r="D10" s="13">
        <f>D11+D13+D16+D25+D27+D23</f>
        <v>6349.4000000000005</v>
      </c>
      <c r="E10" s="13">
        <f t="shared" ref="E10:F10" si="0">E11+E13+E16+E25+E27+E23</f>
        <v>3100.1</v>
      </c>
      <c r="F10" s="13">
        <f t="shared" si="0"/>
        <v>3097</v>
      </c>
      <c r="G10" s="14">
        <f>F10/E10</f>
        <v>0.99900003225702405</v>
      </c>
      <c r="H10" s="3"/>
    </row>
    <row r="11" spans="1:10" ht="69.75" customHeight="1" x14ac:dyDescent="0.2">
      <c r="A11" s="11" t="s">
        <v>1</v>
      </c>
      <c r="B11" s="11"/>
      <c r="C11" s="11" t="s">
        <v>154</v>
      </c>
      <c r="D11" s="13">
        <f>D12</f>
        <v>1424.7</v>
      </c>
      <c r="E11" s="13">
        <f t="shared" ref="E11:F11" si="1">E12</f>
        <v>505.5</v>
      </c>
      <c r="F11" s="13">
        <f t="shared" si="1"/>
        <v>505.5</v>
      </c>
      <c r="G11" s="14">
        <f t="shared" ref="G11:G74" si="2">F11/E11</f>
        <v>1</v>
      </c>
      <c r="H11" s="3"/>
    </row>
    <row r="12" spans="1:10" ht="25.5" x14ac:dyDescent="0.2">
      <c r="A12" s="15" t="s">
        <v>1</v>
      </c>
      <c r="B12" s="15" t="s">
        <v>2</v>
      </c>
      <c r="C12" s="16" t="s">
        <v>3</v>
      </c>
      <c r="D12" s="17">
        <v>1424.7</v>
      </c>
      <c r="E12" s="17">
        <v>505.5</v>
      </c>
      <c r="F12" s="17">
        <v>505.5</v>
      </c>
      <c r="G12" s="14">
        <f t="shared" si="2"/>
        <v>1</v>
      </c>
    </row>
    <row r="13" spans="1:10" ht="63.75" x14ac:dyDescent="0.2">
      <c r="A13" s="11" t="s">
        <v>4</v>
      </c>
      <c r="B13" s="11"/>
      <c r="C13" s="18" t="s">
        <v>155</v>
      </c>
      <c r="D13" s="13">
        <f>D14+D15</f>
        <v>570</v>
      </c>
      <c r="E13" s="13">
        <f t="shared" ref="E13:F13" si="3">E14+E15</f>
        <v>200.39999999999998</v>
      </c>
      <c r="F13" s="13">
        <f t="shared" si="3"/>
        <v>200.39999999999998</v>
      </c>
      <c r="G13" s="14">
        <f t="shared" si="2"/>
        <v>1</v>
      </c>
    </row>
    <row r="14" spans="1:10" x14ac:dyDescent="0.2">
      <c r="A14" s="15" t="s">
        <v>4</v>
      </c>
      <c r="B14" s="15" t="s">
        <v>5</v>
      </c>
      <c r="C14" s="16" t="s">
        <v>6</v>
      </c>
      <c r="D14" s="17">
        <v>418.1</v>
      </c>
      <c r="E14" s="17">
        <v>141.1</v>
      </c>
      <c r="F14" s="17">
        <v>141.1</v>
      </c>
      <c r="G14" s="14">
        <f t="shared" si="2"/>
        <v>1</v>
      </c>
    </row>
    <row r="15" spans="1:10" x14ac:dyDescent="0.2">
      <c r="A15" s="15" t="s">
        <v>4</v>
      </c>
      <c r="B15" s="15" t="s">
        <v>7</v>
      </c>
      <c r="C15" s="16" t="s">
        <v>8</v>
      </c>
      <c r="D15" s="17">
        <v>151.9</v>
      </c>
      <c r="E15" s="17">
        <v>59.3</v>
      </c>
      <c r="F15" s="17">
        <v>59.3</v>
      </c>
      <c r="G15" s="14">
        <f t="shared" si="2"/>
        <v>1</v>
      </c>
    </row>
    <row r="16" spans="1:10" ht="76.5" x14ac:dyDescent="0.2">
      <c r="A16" s="11" t="s">
        <v>9</v>
      </c>
      <c r="B16" s="11"/>
      <c r="C16" s="18" t="s">
        <v>156</v>
      </c>
      <c r="D16" s="13">
        <f>D17+D18+D19+D20+D21+D22</f>
        <v>3296.6</v>
      </c>
      <c r="E16" s="13">
        <f t="shared" ref="E16:F16" si="4">E17+E18+E19+E20+E21+E22</f>
        <v>2138.8000000000002</v>
      </c>
      <c r="F16" s="13">
        <f t="shared" si="4"/>
        <v>2135.7000000000003</v>
      </c>
      <c r="G16" s="14">
        <f t="shared" si="2"/>
        <v>0.99855058911539185</v>
      </c>
    </row>
    <row r="17" spans="1:7" ht="38.25" x14ac:dyDescent="0.2">
      <c r="A17" s="15" t="s">
        <v>9</v>
      </c>
      <c r="B17" s="15" t="s">
        <v>10</v>
      </c>
      <c r="C17" s="16" t="s">
        <v>11</v>
      </c>
      <c r="D17" s="17">
        <v>4</v>
      </c>
      <c r="E17" s="17">
        <v>3.4</v>
      </c>
      <c r="F17" s="17">
        <v>3.4</v>
      </c>
      <c r="G17" s="14">
        <f t="shared" si="2"/>
        <v>1</v>
      </c>
    </row>
    <row r="18" spans="1:7" ht="25.5" x14ac:dyDescent="0.2">
      <c r="A18" s="15" t="s">
        <v>9</v>
      </c>
      <c r="B18" s="15" t="s">
        <v>12</v>
      </c>
      <c r="C18" s="16" t="s">
        <v>13</v>
      </c>
      <c r="D18" s="17">
        <v>2</v>
      </c>
      <c r="E18" s="17">
        <v>0</v>
      </c>
      <c r="F18" s="17">
        <v>0</v>
      </c>
      <c r="G18" s="14">
        <v>0</v>
      </c>
    </row>
    <row r="19" spans="1:7" ht="89.25" x14ac:dyDescent="0.2">
      <c r="A19" s="15" t="s">
        <v>9</v>
      </c>
      <c r="B19" s="15" t="s">
        <v>14</v>
      </c>
      <c r="C19" s="16" t="s">
        <v>15</v>
      </c>
      <c r="D19" s="17">
        <v>2</v>
      </c>
      <c r="E19" s="17">
        <v>2</v>
      </c>
      <c r="F19" s="17">
        <v>0</v>
      </c>
      <c r="G19" s="14">
        <f t="shared" si="2"/>
        <v>0</v>
      </c>
    </row>
    <row r="20" spans="1:7" x14ac:dyDescent="0.2">
      <c r="A20" s="15" t="s">
        <v>9</v>
      </c>
      <c r="B20" s="15" t="s">
        <v>16</v>
      </c>
      <c r="C20" s="16" t="s">
        <v>17</v>
      </c>
      <c r="D20" s="17">
        <v>36</v>
      </c>
      <c r="E20" s="17">
        <v>0</v>
      </c>
      <c r="F20" s="17">
        <v>0</v>
      </c>
      <c r="G20" s="14">
        <v>0</v>
      </c>
    </row>
    <row r="21" spans="1:7" ht="25.5" x14ac:dyDescent="0.2">
      <c r="A21" s="15" t="s">
        <v>9</v>
      </c>
      <c r="B21" s="15" t="s">
        <v>18</v>
      </c>
      <c r="C21" s="16" t="s">
        <v>0</v>
      </c>
      <c r="D21" s="17">
        <v>3250.4</v>
      </c>
      <c r="E21" s="17">
        <v>2132.3000000000002</v>
      </c>
      <c r="F21" s="17">
        <v>2132.3000000000002</v>
      </c>
      <c r="G21" s="14">
        <f t="shared" si="2"/>
        <v>1</v>
      </c>
    </row>
    <row r="22" spans="1:7" ht="25.5" x14ac:dyDescent="0.2">
      <c r="A22" s="15" t="s">
        <v>9</v>
      </c>
      <c r="B22" s="15" t="s">
        <v>19</v>
      </c>
      <c r="C22" s="16" t="s">
        <v>20</v>
      </c>
      <c r="D22" s="17">
        <v>2.2000000000000002</v>
      </c>
      <c r="E22" s="17">
        <v>1.1000000000000001</v>
      </c>
      <c r="F22" s="17">
        <v>0</v>
      </c>
      <c r="G22" s="14">
        <f t="shared" si="2"/>
        <v>0</v>
      </c>
    </row>
    <row r="23" spans="1:7" ht="51" x14ac:dyDescent="0.2">
      <c r="A23" s="11" t="s">
        <v>21</v>
      </c>
      <c r="B23" s="11"/>
      <c r="C23" s="18" t="s">
        <v>157</v>
      </c>
      <c r="D23" s="13">
        <f>D24</f>
        <v>41.8</v>
      </c>
      <c r="E23" s="13">
        <f t="shared" ref="E23:F23" si="5">E24</f>
        <v>9.6999999999999993</v>
      </c>
      <c r="F23" s="13">
        <f t="shared" si="5"/>
        <v>9.6999999999999993</v>
      </c>
      <c r="G23" s="14">
        <f t="shared" si="2"/>
        <v>1</v>
      </c>
    </row>
    <row r="24" spans="1:7" ht="38.25" x14ac:dyDescent="0.2">
      <c r="A24" s="15" t="s">
        <v>21</v>
      </c>
      <c r="B24" s="15" t="s">
        <v>22</v>
      </c>
      <c r="C24" s="16" t="s">
        <v>23</v>
      </c>
      <c r="D24" s="17">
        <v>41.8</v>
      </c>
      <c r="E24" s="17">
        <v>9.6999999999999993</v>
      </c>
      <c r="F24" s="17">
        <v>9.6999999999999993</v>
      </c>
      <c r="G24" s="14">
        <f t="shared" si="2"/>
        <v>1</v>
      </c>
    </row>
    <row r="25" spans="1:7" x14ac:dyDescent="0.2">
      <c r="A25" s="11" t="s">
        <v>24</v>
      </c>
      <c r="B25" s="11"/>
      <c r="C25" s="18" t="s">
        <v>158</v>
      </c>
      <c r="D25" s="13">
        <f>D26</f>
        <v>200</v>
      </c>
      <c r="E25" s="13">
        <f t="shared" ref="E25:F25" si="6">E26</f>
        <v>0</v>
      </c>
      <c r="F25" s="13">
        <f t="shared" si="6"/>
        <v>0</v>
      </c>
      <c r="G25" s="14">
        <v>0</v>
      </c>
    </row>
    <row r="26" spans="1:7" ht="38.25" x14ac:dyDescent="0.2">
      <c r="A26" s="15" t="s">
        <v>24</v>
      </c>
      <c r="B26" s="15" t="s">
        <v>25</v>
      </c>
      <c r="C26" s="16" t="s">
        <v>26</v>
      </c>
      <c r="D26" s="17">
        <v>200</v>
      </c>
      <c r="E26" s="17">
        <v>0</v>
      </c>
      <c r="F26" s="17">
        <v>0</v>
      </c>
      <c r="G26" s="14">
        <v>0</v>
      </c>
    </row>
    <row r="27" spans="1:7" x14ac:dyDescent="0.2">
      <c r="A27" s="11" t="s">
        <v>27</v>
      </c>
      <c r="B27" s="11"/>
      <c r="C27" s="18" t="s">
        <v>159</v>
      </c>
      <c r="D27" s="13">
        <f>D28+D29+D30+D31+D32+D33+D34+D35</f>
        <v>816.3</v>
      </c>
      <c r="E27" s="13">
        <f t="shared" ref="E27:F27" si="7">E28+E29+E30+E31+E32+E33+E34+E35</f>
        <v>245.70000000000002</v>
      </c>
      <c r="F27" s="13">
        <f t="shared" si="7"/>
        <v>245.70000000000002</v>
      </c>
      <c r="G27" s="14">
        <f t="shared" si="2"/>
        <v>1</v>
      </c>
    </row>
    <row r="28" spans="1:7" ht="51" x14ac:dyDescent="0.2">
      <c r="A28" s="15" t="s">
        <v>27</v>
      </c>
      <c r="B28" s="15" t="s">
        <v>28</v>
      </c>
      <c r="C28" s="16" t="s">
        <v>29</v>
      </c>
      <c r="D28" s="17">
        <v>25</v>
      </c>
      <c r="E28" s="17">
        <v>0</v>
      </c>
      <c r="F28" s="17">
        <v>0</v>
      </c>
      <c r="G28" s="14">
        <v>0</v>
      </c>
    </row>
    <row r="29" spans="1:7" ht="38.25" x14ac:dyDescent="0.2">
      <c r="A29" s="15" t="s">
        <v>27</v>
      </c>
      <c r="B29" s="15" t="s">
        <v>30</v>
      </c>
      <c r="C29" s="16" t="s">
        <v>31</v>
      </c>
      <c r="D29" s="17">
        <v>25</v>
      </c>
      <c r="E29" s="17">
        <v>0</v>
      </c>
      <c r="F29" s="17">
        <v>0</v>
      </c>
      <c r="G29" s="14">
        <v>0</v>
      </c>
    </row>
    <row r="30" spans="1:7" ht="38.25" x14ac:dyDescent="0.2">
      <c r="A30" s="15" t="s">
        <v>27</v>
      </c>
      <c r="B30" s="15" t="s">
        <v>32</v>
      </c>
      <c r="C30" s="16" t="s">
        <v>33</v>
      </c>
      <c r="D30" s="17">
        <v>30</v>
      </c>
      <c r="E30" s="17">
        <v>0</v>
      </c>
      <c r="F30" s="17">
        <v>0</v>
      </c>
      <c r="G30" s="14">
        <v>0</v>
      </c>
    </row>
    <row r="31" spans="1:7" ht="38.25" x14ac:dyDescent="0.2">
      <c r="A31" s="15" t="s">
        <v>27</v>
      </c>
      <c r="B31" s="15" t="s">
        <v>34</v>
      </c>
      <c r="C31" s="16" t="s">
        <v>35</v>
      </c>
      <c r="D31" s="17">
        <v>50</v>
      </c>
      <c r="E31" s="17">
        <v>0</v>
      </c>
      <c r="F31" s="17">
        <v>0</v>
      </c>
      <c r="G31" s="14">
        <v>0</v>
      </c>
    </row>
    <row r="32" spans="1:7" ht="38.25" x14ac:dyDescent="0.2">
      <c r="A32" s="15" t="s">
        <v>27</v>
      </c>
      <c r="B32" s="15" t="s">
        <v>36</v>
      </c>
      <c r="C32" s="16" t="s">
        <v>37</v>
      </c>
      <c r="D32" s="17">
        <v>90</v>
      </c>
      <c r="E32" s="17">
        <v>0</v>
      </c>
      <c r="F32" s="17">
        <v>0</v>
      </c>
      <c r="G32" s="14">
        <v>0</v>
      </c>
    </row>
    <row r="33" spans="1:7" ht="51" x14ac:dyDescent="0.2">
      <c r="A33" s="15" t="s">
        <v>27</v>
      </c>
      <c r="B33" s="15" t="s">
        <v>38</v>
      </c>
      <c r="C33" s="16" t="s">
        <v>39</v>
      </c>
      <c r="D33" s="17">
        <v>100</v>
      </c>
      <c r="E33" s="17">
        <v>87.7</v>
      </c>
      <c r="F33" s="17">
        <v>87.7</v>
      </c>
      <c r="G33" s="14">
        <f t="shared" si="2"/>
        <v>1</v>
      </c>
    </row>
    <row r="34" spans="1:7" ht="165.75" x14ac:dyDescent="0.2">
      <c r="A34" s="15" t="s">
        <v>27</v>
      </c>
      <c r="B34" s="15" t="s">
        <v>40</v>
      </c>
      <c r="C34" s="19" t="s">
        <v>41</v>
      </c>
      <c r="D34" s="17">
        <v>469.8</v>
      </c>
      <c r="E34" s="17">
        <v>156.6</v>
      </c>
      <c r="F34" s="17">
        <v>156.6</v>
      </c>
      <c r="G34" s="14">
        <f t="shared" si="2"/>
        <v>1</v>
      </c>
    </row>
    <row r="35" spans="1:7" ht="63.75" x14ac:dyDescent="0.2">
      <c r="A35" s="15" t="s">
        <v>27</v>
      </c>
      <c r="B35" s="15" t="s">
        <v>42</v>
      </c>
      <c r="C35" s="16" t="s">
        <v>43</v>
      </c>
      <c r="D35" s="17">
        <v>26.5</v>
      </c>
      <c r="E35" s="17">
        <v>1.4</v>
      </c>
      <c r="F35" s="17">
        <v>1.4</v>
      </c>
      <c r="G35" s="14">
        <f t="shared" si="2"/>
        <v>1</v>
      </c>
    </row>
    <row r="36" spans="1:7" x14ac:dyDescent="0.2">
      <c r="A36" s="11" t="s">
        <v>138</v>
      </c>
      <c r="B36" s="15"/>
      <c r="C36" s="18" t="s">
        <v>139</v>
      </c>
      <c r="D36" s="13">
        <f>D38</f>
        <v>220.8</v>
      </c>
      <c r="E36" s="13">
        <f t="shared" ref="E36:F36" si="8">E38</f>
        <v>110.4</v>
      </c>
      <c r="F36" s="13">
        <f t="shared" si="8"/>
        <v>50.5</v>
      </c>
      <c r="G36" s="14">
        <f t="shared" si="2"/>
        <v>0.45742753623188404</v>
      </c>
    </row>
    <row r="37" spans="1:7" ht="25.5" x14ac:dyDescent="0.2">
      <c r="A37" s="11" t="s">
        <v>44</v>
      </c>
      <c r="B37" s="15"/>
      <c r="C37" s="18" t="s">
        <v>160</v>
      </c>
      <c r="D37" s="13">
        <f>D38</f>
        <v>220.8</v>
      </c>
      <c r="E37" s="13">
        <f t="shared" ref="E37:F37" si="9">E38</f>
        <v>110.4</v>
      </c>
      <c r="F37" s="13">
        <f t="shared" si="9"/>
        <v>50.5</v>
      </c>
      <c r="G37" s="14">
        <f t="shared" si="2"/>
        <v>0.45742753623188404</v>
      </c>
    </row>
    <row r="38" spans="1:7" ht="38.25" x14ac:dyDescent="0.2">
      <c r="A38" s="15" t="s">
        <v>44</v>
      </c>
      <c r="B38" s="15" t="s">
        <v>45</v>
      </c>
      <c r="C38" s="16" t="s">
        <v>46</v>
      </c>
      <c r="D38" s="17">
        <v>220.8</v>
      </c>
      <c r="E38" s="17">
        <v>110.4</v>
      </c>
      <c r="F38" s="17">
        <v>50.5</v>
      </c>
      <c r="G38" s="14">
        <f t="shared" si="2"/>
        <v>0.45742753623188404</v>
      </c>
    </row>
    <row r="39" spans="1:7" ht="25.5" x14ac:dyDescent="0.2">
      <c r="A39" s="11" t="s">
        <v>140</v>
      </c>
      <c r="B39" s="11"/>
      <c r="C39" s="18" t="s">
        <v>141</v>
      </c>
      <c r="D39" s="13">
        <f>D41+D42+D43+D44</f>
        <v>167</v>
      </c>
      <c r="E39" s="13">
        <f t="shared" ref="E39:F39" si="10">E41+E42+E43+E44</f>
        <v>80.7</v>
      </c>
      <c r="F39" s="13">
        <f t="shared" si="10"/>
        <v>80.7</v>
      </c>
      <c r="G39" s="14">
        <f t="shared" si="2"/>
        <v>1</v>
      </c>
    </row>
    <row r="40" spans="1:7" ht="51" x14ac:dyDescent="0.2">
      <c r="A40" s="11" t="s">
        <v>47</v>
      </c>
      <c r="B40" s="11"/>
      <c r="C40" s="18" t="s">
        <v>161</v>
      </c>
      <c r="D40" s="13">
        <f>D41+D42+D43+D44</f>
        <v>167</v>
      </c>
      <c r="E40" s="13">
        <f t="shared" ref="E40:F40" si="11">E41+E42+E43+E44</f>
        <v>80.7</v>
      </c>
      <c r="F40" s="13">
        <f t="shared" si="11"/>
        <v>80.7</v>
      </c>
      <c r="G40" s="14">
        <f t="shared" si="2"/>
        <v>1</v>
      </c>
    </row>
    <row r="41" spans="1:7" ht="38.25" x14ac:dyDescent="0.2">
      <c r="A41" s="15" t="s">
        <v>47</v>
      </c>
      <c r="B41" s="15" t="s">
        <v>48</v>
      </c>
      <c r="C41" s="16" t="s">
        <v>49</v>
      </c>
      <c r="D41" s="17">
        <v>10</v>
      </c>
      <c r="E41" s="17">
        <v>0</v>
      </c>
      <c r="F41" s="17">
        <v>0</v>
      </c>
      <c r="G41" s="14">
        <v>0</v>
      </c>
    </row>
    <row r="42" spans="1:7" x14ac:dyDescent="0.2">
      <c r="A42" s="15" t="s">
        <v>47</v>
      </c>
      <c r="B42" s="15" t="s">
        <v>50</v>
      </c>
      <c r="C42" s="16" t="s">
        <v>51</v>
      </c>
      <c r="D42" s="17">
        <v>80</v>
      </c>
      <c r="E42" s="17">
        <v>80</v>
      </c>
      <c r="F42" s="17">
        <v>80</v>
      </c>
      <c r="G42" s="14">
        <f t="shared" si="2"/>
        <v>1</v>
      </c>
    </row>
    <row r="43" spans="1:7" x14ac:dyDescent="0.2">
      <c r="A43" s="15" t="s">
        <v>47</v>
      </c>
      <c r="B43" s="15" t="s">
        <v>52</v>
      </c>
      <c r="C43" s="16" t="s">
        <v>17</v>
      </c>
      <c r="D43" s="17">
        <v>67</v>
      </c>
      <c r="E43" s="17">
        <v>0.7</v>
      </c>
      <c r="F43" s="17">
        <v>0.7</v>
      </c>
      <c r="G43" s="14">
        <f t="shared" si="2"/>
        <v>1</v>
      </c>
    </row>
    <row r="44" spans="1:7" ht="25.5" x14ac:dyDescent="0.2">
      <c r="A44" s="15" t="s">
        <v>47</v>
      </c>
      <c r="B44" s="15" t="s">
        <v>53</v>
      </c>
      <c r="C44" s="16" t="s">
        <v>54</v>
      </c>
      <c r="D44" s="17">
        <v>10</v>
      </c>
      <c r="E44" s="17">
        <v>0</v>
      </c>
      <c r="F44" s="17">
        <v>0</v>
      </c>
      <c r="G44" s="14">
        <v>0</v>
      </c>
    </row>
    <row r="45" spans="1:7" x14ac:dyDescent="0.2">
      <c r="A45" s="11" t="s">
        <v>142</v>
      </c>
      <c r="B45" s="11"/>
      <c r="C45" s="18" t="s">
        <v>143</v>
      </c>
      <c r="D45" s="13">
        <f>D46+D48</f>
        <v>2638.6</v>
      </c>
      <c r="E45" s="13">
        <f t="shared" ref="E45:F45" si="12">E46+E48</f>
        <v>1213.3</v>
      </c>
      <c r="F45" s="13">
        <f t="shared" si="12"/>
        <v>1182.7</v>
      </c>
      <c r="G45" s="14">
        <f t="shared" si="2"/>
        <v>0.97477952691008007</v>
      </c>
    </row>
    <row r="46" spans="1:7" x14ac:dyDescent="0.2">
      <c r="A46" s="11" t="s">
        <v>55</v>
      </c>
      <c r="B46" s="11"/>
      <c r="C46" s="18" t="s">
        <v>162</v>
      </c>
      <c r="D46" s="13">
        <f>D47</f>
        <v>30.6</v>
      </c>
      <c r="E46" s="13">
        <f t="shared" ref="E46:F46" si="13">E47</f>
        <v>30.6</v>
      </c>
      <c r="F46" s="13">
        <f t="shared" si="13"/>
        <v>0</v>
      </c>
      <c r="G46" s="14">
        <f t="shared" si="2"/>
        <v>0</v>
      </c>
    </row>
    <row r="47" spans="1:7" ht="63.75" x14ac:dyDescent="0.2">
      <c r="A47" s="15" t="s">
        <v>55</v>
      </c>
      <c r="B47" s="15" t="s">
        <v>56</v>
      </c>
      <c r="C47" s="16" t="s">
        <v>57</v>
      </c>
      <c r="D47" s="17">
        <v>30.6</v>
      </c>
      <c r="E47" s="17">
        <v>30.6</v>
      </c>
      <c r="F47" s="17">
        <v>0</v>
      </c>
      <c r="G47" s="14">
        <f t="shared" si="2"/>
        <v>0</v>
      </c>
    </row>
    <row r="48" spans="1:7" x14ac:dyDescent="0.2">
      <c r="A48" s="11" t="s">
        <v>58</v>
      </c>
      <c r="B48" s="11"/>
      <c r="C48" s="18" t="s">
        <v>163</v>
      </c>
      <c r="D48" s="13">
        <f>D49+D50</f>
        <v>2608</v>
      </c>
      <c r="E48" s="13">
        <f t="shared" ref="E48:F48" si="14">E49+E50</f>
        <v>1182.7</v>
      </c>
      <c r="F48" s="13">
        <f t="shared" si="14"/>
        <v>1182.7</v>
      </c>
      <c r="G48" s="14">
        <f t="shared" si="2"/>
        <v>1</v>
      </c>
    </row>
    <row r="49" spans="1:7" ht="51" x14ac:dyDescent="0.2">
      <c r="A49" s="15" t="s">
        <v>58</v>
      </c>
      <c r="B49" s="15" t="s">
        <v>59</v>
      </c>
      <c r="C49" s="16" t="s">
        <v>60</v>
      </c>
      <c r="D49" s="17">
        <v>150</v>
      </c>
      <c r="E49" s="17">
        <v>0</v>
      </c>
      <c r="F49" s="17">
        <v>0</v>
      </c>
      <c r="G49" s="14">
        <v>0</v>
      </c>
    </row>
    <row r="50" spans="1:7" ht="25.5" x14ac:dyDescent="0.2">
      <c r="A50" s="15" t="s">
        <v>58</v>
      </c>
      <c r="B50" s="15" t="s">
        <v>61</v>
      </c>
      <c r="C50" s="16" t="s">
        <v>62</v>
      </c>
      <c r="D50" s="17">
        <v>2458</v>
      </c>
      <c r="E50" s="17">
        <v>1182.7</v>
      </c>
      <c r="F50" s="17">
        <v>1182.7</v>
      </c>
      <c r="G50" s="14">
        <f t="shared" si="2"/>
        <v>1</v>
      </c>
    </row>
    <row r="51" spans="1:7" x14ac:dyDescent="0.2">
      <c r="A51" s="11" t="s">
        <v>144</v>
      </c>
      <c r="B51" s="11"/>
      <c r="C51" s="18" t="s">
        <v>145</v>
      </c>
      <c r="D51" s="13">
        <f>D52+D59+D68</f>
        <v>29555.9</v>
      </c>
      <c r="E51" s="13">
        <f t="shared" ref="E51:F51" si="15">E52+E59+E68</f>
        <v>5570.2999999999993</v>
      </c>
      <c r="F51" s="13">
        <f t="shared" si="15"/>
        <v>1856.0000000000002</v>
      </c>
      <c r="G51" s="14">
        <f t="shared" si="2"/>
        <v>0.33319569861587356</v>
      </c>
    </row>
    <row r="52" spans="1:7" x14ac:dyDescent="0.2">
      <c r="A52" s="11" t="s">
        <v>63</v>
      </c>
      <c r="B52" s="11"/>
      <c r="C52" s="18" t="s">
        <v>164</v>
      </c>
      <c r="D52" s="13">
        <f>D53+D54+D55+D56+D57+D58</f>
        <v>1397.8000000000002</v>
      </c>
      <c r="E52" s="13">
        <f t="shared" ref="E52:F52" si="16">E53+E54+E55+E56+E57+E58</f>
        <v>0</v>
      </c>
      <c r="F52" s="13">
        <f t="shared" si="16"/>
        <v>0</v>
      </c>
      <c r="G52" s="14">
        <v>0</v>
      </c>
    </row>
    <row r="53" spans="1:7" ht="38.25" x14ac:dyDescent="0.2">
      <c r="A53" s="15" t="s">
        <v>63</v>
      </c>
      <c r="B53" s="15" t="s">
        <v>64</v>
      </c>
      <c r="C53" s="16" t="s">
        <v>65</v>
      </c>
      <c r="D53" s="17">
        <v>25</v>
      </c>
      <c r="E53" s="17">
        <v>0</v>
      </c>
      <c r="F53" s="17">
        <v>0</v>
      </c>
      <c r="G53" s="14">
        <v>0</v>
      </c>
    </row>
    <row r="54" spans="1:7" ht="25.5" x14ac:dyDescent="0.2">
      <c r="A54" s="15" t="s">
        <v>63</v>
      </c>
      <c r="B54" s="15" t="s">
        <v>66</v>
      </c>
      <c r="C54" s="16" t="s">
        <v>67</v>
      </c>
      <c r="D54" s="17">
        <v>24</v>
      </c>
      <c r="E54" s="17">
        <v>0</v>
      </c>
      <c r="F54" s="17">
        <v>0</v>
      </c>
      <c r="G54" s="14">
        <v>0</v>
      </c>
    </row>
    <row r="55" spans="1:7" ht="38.25" x14ac:dyDescent="0.2">
      <c r="A55" s="15" t="s">
        <v>63</v>
      </c>
      <c r="B55" s="15" t="s">
        <v>68</v>
      </c>
      <c r="C55" s="16" t="s">
        <v>69</v>
      </c>
      <c r="D55" s="17">
        <v>20</v>
      </c>
      <c r="E55" s="17">
        <v>0</v>
      </c>
      <c r="F55" s="17">
        <v>0</v>
      </c>
      <c r="G55" s="14">
        <v>0</v>
      </c>
    </row>
    <row r="56" spans="1:7" ht="25.5" x14ac:dyDescent="0.2">
      <c r="A56" s="15" t="s">
        <v>63</v>
      </c>
      <c r="B56" s="15" t="s">
        <v>70</v>
      </c>
      <c r="C56" s="16" t="s">
        <v>71</v>
      </c>
      <c r="D56" s="17">
        <v>30</v>
      </c>
      <c r="E56" s="17">
        <v>0</v>
      </c>
      <c r="F56" s="17">
        <v>0</v>
      </c>
      <c r="G56" s="14">
        <v>0</v>
      </c>
    </row>
    <row r="57" spans="1:7" ht="51" x14ac:dyDescent="0.2">
      <c r="A57" s="15" t="s">
        <v>63</v>
      </c>
      <c r="B57" s="15" t="s">
        <v>72</v>
      </c>
      <c r="C57" s="16" t="s">
        <v>73</v>
      </c>
      <c r="D57" s="17">
        <v>1014.7</v>
      </c>
      <c r="E57" s="17">
        <v>0</v>
      </c>
      <c r="F57" s="17">
        <v>0</v>
      </c>
      <c r="G57" s="14">
        <v>0</v>
      </c>
    </row>
    <row r="58" spans="1:7" ht="51" x14ac:dyDescent="0.2">
      <c r="A58" s="15" t="s">
        <v>63</v>
      </c>
      <c r="B58" s="15" t="s">
        <v>74</v>
      </c>
      <c r="C58" s="16" t="s">
        <v>75</v>
      </c>
      <c r="D58" s="17">
        <v>284.10000000000002</v>
      </c>
      <c r="E58" s="17">
        <v>0</v>
      </c>
      <c r="F58" s="17">
        <v>0</v>
      </c>
      <c r="G58" s="14">
        <v>0</v>
      </c>
    </row>
    <row r="59" spans="1:7" x14ac:dyDescent="0.2">
      <c r="A59" s="11" t="s">
        <v>76</v>
      </c>
      <c r="B59" s="11"/>
      <c r="C59" s="18" t="s">
        <v>165</v>
      </c>
      <c r="D59" s="13">
        <f>D60+D61+D62+D63+D64+D65+D66+D67</f>
        <v>21168.400000000001</v>
      </c>
      <c r="E59" s="13">
        <f t="shared" ref="E59:F59" si="17">E60+E61+E62+E63+E64+E65+E66+E67</f>
        <v>0</v>
      </c>
      <c r="F59" s="13">
        <f t="shared" si="17"/>
        <v>0</v>
      </c>
      <c r="G59" s="14">
        <v>0</v>
      </c>
    </row>
    <row r="60" spans="1:7" ht="38.25" x14ac:dyDescent="0.2">
      <c r="A60" s="15" t="s">
        <v>76</v>
      </c>
      <c r="B60" s="15" t="s">
        <v>77</v>
      </c>
      <c r="C60" s="16" t="s">
        <v>78</v>
      </c>
      <c r="D60" s="17">
        <v>741.7</v>
      </c>
      <c r="E60" s="17">
        <v>0</v>
      </c>
      <c r="F60" s="17">
        <v>0</v>
      </c>
      <c r="G60" s="14">
        <v>0</v>
      </c>
    </row>
    <row r="61" spans="1:7" ht="38.25" x14ac:dyDescent="0.2">
      <c r="A61" s="15" t="s">
        <v>76</v>
      </c>
      <c r="B61" s="15" t="s">
        <v>79</v>
      </c>
      <c r="C61" s="16" t="s">
        <v>80</v>
      </c>
      <c r="D61" s="17">
        <v>270.8</v>
      </c>
      <c r="E61" s="17">
        <v>0</v>
      </c>
      <c r="F61" s="17">
        <v>0</v>
      </c>
      <c r="G61" s="14">
        <v>0</v>
      </c>
    </row>
    <row r="62" spans="1:7" ht="76.5" x14ac:dyDescent="0.2">
      <c r="A62" s="15" t="s">
        <v>76</v>
      </c>
      <c r="B62" s="15" t="s">
        <v>81</v>
      </c>
      <c r="C62" s="16" t="s">
        <v>82</v>
      </c>
      <c r="D62" s="17">
        <v>1542.6</v>
      </c>
      <c r="E62" s="17">
        <v>0</v>
      </c>
      <c r="F62" s="17">
        <v>0</v>
      </c>
      <c r="G62" s="14">
        <v>0</v>
      </c>
    </row>
    <row r="63" spans="1:7" ht="140.25" x14ac:dyDescent="0.2">
      <c r="A63" s="15" t="s">
        <v>76</v>
      </c>
      <c r="B63" s="15" t="s">
        <v>83</v>
      </c>
      <c r="C63" s="19" t="s">
        <v>84</v>
      </c>
      <c r="D63" s="17">
        <v>22.8</v>
      </c>
      <c r="E63" s="17">
        <v>0</v>
      </c>
      <c r="F63" s="17">
        <v>0</v>
      </c>
      <c r="G63" s="14">
        <v>0</v>
      </c>
    </row>
    <row r="64" spans="1:7" ht="51" x14ac:dyDescent="0.2">
      <c r="A64" s="15" t="s">
        <v>76</v>
      </c>
      <c r="B64" s="15" t="s">
        <v>85</v>
      </c>
      <c r="C64" s="16" t="s">
        <v>86</v>
      </c>
      <c r="D64" s="17">
        <v>4657.8999999999996</v>
      </c>
      <c r="E64" s="17">
        <v>0</v>
      </c>
      <c r="F64" s="17">
        <v>0</v>
      </c>
      <c r="G64" s="14">
        <v>0</v>
      </c>
    </row>
    <row r="65" spans="1:7" ht="51" x14ac:dyDescent="0.2">
      <c r="A65" s="15" t="s">
        <v>76</v>
      </c>
      <c r="B65" s="15" t="s">
        <v>87</v>
      </c>
      <c r="C65" s="16" t="s">
        <v>86</v>
      </c>
      <c r="D65" s="17">
        <v>12266.6</v>
      </c>
      <c r="E65" s="17">
        <v>0</v>
      </c>
      <c r="F65" s="17">
        <v>0</v>
      </c>
      <c r="G65" s="14">
        <v>0</v>
      </c>
    </row>
    <row r="66" spans="1:7" ht="25.5" x14ac:dyDescent="0.2">
      <c r="A66" s="15" t="s">
        <v>76</v>
      </c>
      <c r="B66" s="15" t="s">
        <v>88</v>
      </c>
      <c r="C66" s="16" t="s">
        <v>89</v>
      </c>
      <c r="D66" s="17">
        <v>487.7</v>
      </c>
      <c r="E66" s="17">
        <v>0</v>
      </c>
      <c r="F66" s="17">
        <v>0</v>
      </c>
      <c r="G66" s="14">
        <v>0</v>
      </c>
    </row>
    <row r="67" spans="1:7" ht="25.5" x14ac:dyDescent="0.2">
      <c r="A67" s="15" t="s">
        <v>76</v>
      </c>
      <c r="B67" s="15" t="s">
        <v>90</v>
      </c>
      <c r="C67" s="16" t="s">
        <v>89</v>
      </c>
      <c r="D67" s="17">
        <v>1178.3</v>
      </c>
      <c r="E67" s="17">
        <v>0</v>
      </c>
      <c r="F67" s="17">
        <v>0</v>
      </c>
      <c r="G67" s="14">
        <v>0</v>
      </c>
    </row>
    <row r="68" spans="1:7" x14ac:dyDescent="0.2">
      <c r="A68" s="11" t="s">
        <v>91</v>
      </c>
      <c r="B68" s="11"/>
      <c r="C68" s="18" t="s">
        <v>166</v>
      </c>
      <c r="D68" s="13">
        <f>D69+D70+D71+D72+D73+D74+D75+D76+D77</f>
        <v>6989.6999999999989</v>
      </c>
      <c r="E68" s="13">
        <f t="shared" ref="E68:F68" si="18">E69+E70+E71+E72+E73+E74+E75+E76+E77</f>
        <v>5570.2999999999993</v>
      </c>
      <c r="F68" s="13">
        <f t="shared" si="18"/>
        <v>1856.0000000000002</v>
      </c>
      <c r="G68" s="14">
        <f t="shared" si="2"/>
        <v>0.33319569861587356</v>
      </c>
    </row>
    <row r="69" spans="1:7" ht="25.5" x14ac:dyDescent="0.2">
      <c r="A69" s="15" t="s">
        <v>91</v>
      </c>
      <c r="B69" s="15" t="s">
        <v>92</v>
      </c>
      <c r="C69" s="16" t="s">
        <v>93</v>
      </c>
      <c r="D69" s="17">
        <v>2199.9</v>
      </c>
      <c r="E69" s="17">
        <v>1979.3</v>
      </c>
      <c r="F69" s="17">
        <v>0</v>
      </c>
      <c r="G69" s="14">
        <f t="shared" si="2"/>
        <v>0</v>
      </c>
    </row>
    <row r="70" spans="1:7" x14ac:dyDescent="0.2">
      <c r="A70" s="15" t="s">
        <v>91</v>
      </c>
      <c r="B70" s="15" t="s">
        <v>94</v>
      </c>
      <c r="C70" s="16" t="s">
        <v>95</v>
      </c>
      <c r="D70" s="17">
        <v>2182</v>
      </c>
      <c r="E70" s="17">
        <v>1620.9</v>
      </c>
      <c r="F70" s="17">
        <v>1620.9</v>
      </c>
      <c r="G70" s="14">
        <f t="shared" si="2"/>
        <v>1</v>
      </c>
    </row>
    <row r="71" spans="1:7" ht="25.5" x14ac:dyDescent="0.2">
      <c r="A71" s="15" t="s">
        <v>91</v>
      </c>
      <c r="B71" s="15" t="s">
        <v>96</v>
      </c>
      <c r="C71" s="16" t="s">
        <v>97</v>
      </c>
      <c r="D71" s="17">
        <v>150</v>
      </c>
      <c r="E71" s="17">
        <v>31.8</v>
      </c>
      <c r="F71" s="17">
        <v>31.8</v>
      </c>
      <c r="G71" s="14">
        <f t="shared" si="2"/>
        <v>1</v>
      </c>
    </row>
    <row r="72" spans="1:7" ht="25.5" x14ac:dyDescent="0.2">
      <c r="A72" s="15" t="s">
        <v>91</v>
      </c>
      <c r="B72" s="15" t="s">
        <v>98</v>
      </c>
      <c r="C72" s="16" t="s">
        <v>99</v>
      </c>
      <c r="D72" s="17">
        <v>100</v>
      </c>
      <c r="E72" s="17">
        <v>0</v>
      </c>
      <c r="F72" s="17">
        <v>0</v>
      </c>
      <c r="G72" s="14">
        <v>0</v>
      </c>
    </row>
    <row r="73" spans="1:7" x14ac:dyDescent="0.2">
      <c r="A73" s="15" t="s">
        <v>91</v>
      </c>
      <c r="B73" s="15" t="s">
        <v>100</v>
      </c>
      <c r="C73" s="16" t="s">
        <v>101</v>
      </c>
      <c r="D73" s="17">
        <v>115</v>
      </c>
      <c r="E73" s="17">
        <v>41.7</v>
      </c>
      <c r="F73" s="17">
        <v>41.7</v>
      </c>
      <c r="G73" s="14">
        <f t="shared" si="2"/>
        <v>1</v>
      </c>
    </row>
    <row r="74" spans="1:7" ht="25.5" x14ac:dyDescent="0.2">
      <c r="A74" s="15" t="s">
        <v>91</v>
      </c>
      <c r="B74" s="15" t="s">
        <v>102</v>
      </c>
      <c r="C74" s="16" t="s">
        <v>103</v>
      </c>
      <c r="D74" s="17">
        <v>302.3</v>
      </c>
      <c r="E74" s="17">
        <v>148.9</v>
      </c>
      <c r="F74" s="17">
        <v>148.9</v>
      </c>
      <c r="G74" s="14">
        <f t="shared" si="2"/>
        <v>1</v>
      </c>
    </row>
    <row r="75" spans="1:7" ht="25.5" x14ac:dyDescent="0.2">
      <c r="A75" s="15" t="s">
        <v>91</v>
      </c>
      <c r="B75" s="15" t="s">
        <v>104</v>
      </c>
      <c r="C75" s="16" t="s">
        <v>105</v>
      </c>
      <c r="D75" s="17">
        <v>25.4</v>
      </c>
      <c r="E75" s="17">
        <v>12.7</v>
      </c>
      <c r="F75" s="17">
        <v>12.7</v>
      </c>
      <c r="G75" s="14">
        <f t="shared" ref="G75:G95" si="19">F75/E75</f>
        <v>1</v>
      </c>
    </row>
    <row r="76" spans="1:7" ht="25.5" x14ac:dyDescent="0.2">
      <c r="A76" s="15" t="s">
        <v>91</v>
      </c>
      <c r="B76" s="15" t="s">
        <v>106</v>
      </c>
      <c r="C76" s="16" t="s">
        <v>107</v>
      </c>
      <c r="D76" s="17">
        <v>394.9</v>
      </c>
      <c r="E76" s="17">
        <v>366.8</v>
      </c>
      <c r="F76" s="17">
        <v>0</v>
      </c>
      <c r="G76" s="14">
        <f t="shared" si="19"/>
        <v>0</v>
      </c>
    </row>
    <row r="77" spans="1:7" ht="51" x14ac:dyDescent="0.2">
      <c r="A77" s="15" t="s">
        <v>91</v>
      </c>
      <c r="B77" s="15" t="s">
        <v>108</v>
      </c>
      <c r="C77" s="16" t="s">
        <v>109</v>
      </c>
      <c r="D77" s="17">
        <v>1520.2</v>
      </c>
      <c r="E77" s="17">
        <v>1368.2</v>
      </c>
      <c r="F77" s="17">
        <v>0</v>
      </c>
      <c r="G77" s="14">
        <f t="shared" si="19"/>
        <v>0</v>
      </c>
    </row>
    <row r="78" spans="1:7" x14ac:dyDescent="0.2">
      <c r="A78" s="11" t="s">
        <v>146</v>
      </c>
      <c r="B78" s="11"/>
      <c r="C78" s="18" t="s">
        <v>147</v>
      </c>
      <c r="D78" s="13">
        <f>D80+D81+D82</f>
        <v>10937.9</v>
      </c>
      <c r="E78" s="13">
        <f t="shared" ref="E78:F78" si="20">E80+E81+E82</f>
        <v>6654.7000000000007</v>
      </c>
      <c r="F78" s="13">
        <f t="shared" si="20"/>
        <v>6442.7000000000007</v>
      </c>
      <c r="G78" s="14">
        <f t="shared" si="19"/>
        <v>0.96814281635535782</v>
      </c>
    </row>
    <row r="79" spans="1:7" x14ac:dyDescent="0.2">
      <c r="A79" s="11" t="s">
        <v>110</v>
      </c>
      <c r="B79" s="11"/>
      <c r="C79" s="18" t="s">
        <v>167</v>
      </c>
      <c r="D79" s="13">
        <f>D80+D81+D82</f>
        <v>10937.9</v>
      </c>
      <c r="E79" s="13">
        <f t="shared" ref="E79:F79" si="21">E80+E81+E82</f>
        <v>6654.7000000000007</v>
      </c>
      <c r="F79" s="13">
        <f t="shared" si="21"/>
        <v>6442.7000000000007</v>
      </c>
      <c r="G79" s="14">
        <f t="shared" si="19"/>
        <v>0.96814281635535782</v>
      </c>
    </row>
    <row r="80" spans="1:7" ht="51" x14ac:dyDescent="0.2">
      <c r="A80" s="15" t="s">
        <v>110</v>
      </c>
      <c r="B80" s="15" t="s">
        <v>111</v>
      </c>
      <c r="C80" s="16" t="s">
        <v>112</v>
      </c>
      <c r="D80" s="17">
        <v>7812.9</v>
      </c>
      <c r="E80" s="17">
        <v>5076.8</v>
      </c>
      <c r="F80" s="17">
        <v>4864.8</v>
      </c>
      <c r="G80" s="14">
        <f t="shared" si="19"/>
        <v>0.95824141191301604</v>
      </c>
    </row>
    <row r="81" spans="1:7" ht="25.5" x14ac:dyDescent="0.2">
      <c r="A81" s="15" t="s">
        <v>110</v>
      </c>
      <c r="B81" s="15" t="s">
        <v>113</v>
      </c>
      <c r="C81" s="16" t="s">
        <v>114</v>
      </c>
      <c r="D81" s="17">
        <v>3025</v>
      </c>
      <c r="E81" s="17">
        <v>1495.4</v>
      </c>
      <c r="F81" s="17">
        <v>1495.4</v>
      </c>
      <c r="G81" s="14">
        <f t="shared" si="19"/>
        <v>1</v>
      </c>
    </row>
    <row r="82" spans="1:7" ht="25.5" x14ac:dyDescent="0.2">
      <c r="A82" s="15" t="s">
        <v>110</v>
      </c>
      <c r="B82" s="15" t="s">
        <v>115</v>
      </c>
      <c r="C82" s="16" t="s">
        <v>116</v>
      </c>
      <c r="D82" s="17">
        <v>100</v>
      </c>
      <c r="E82" s="17">
        <v>82.5</v>
      </c>
      <c r="F82" s="17">
        <v>82.5</v>
      </c>
      <c r="G82" s="14">
        <f t="shared" si="19"/>
        <v>1</v>
      </c>
    </row>
    <row r="83" spans="1:7" x14ac:dyDescent="0.2">
      <c r="A83" s="11" t="s">
        <v>148</v>
      </c>
      <c r="B83" s="11"/>
      <c r="C83" s="18" t="s">
        <v>149</v>
      </c>
      <c r="D83" s="13">
        <f>D84+D86</f>
        <v>539.5</v>
      </c>
      <c r="E83" s="13">
        <f t="shared" ref="E83:F83" si="22">E84+E86</f>
        <v>196.60000000000002</v>
      </c>
      <c r="F83" s="13">
        <f t="shared" si="22"/>
        <v>188.10000000000002</v>
      </c>
      <c r="G83" s="14">
        <f t="shared" si="19"/>
        <v>0.95676500508647</v>
      </c>
    </row>
    <row r="84" spans="1:7" x14ac:dyDescent="0.2">
      <c r="A84" s="11" t="s">
        <v>117</v>
      </c>
      <c r="B84" s="11"/>
      <c r="C84" s="18" t="s">
        <v>168</v>
      </c>
      <c r="D84" s="13">
        <f>D85</f>
        <v>73.599999999999994</v>
      </c>
      <c r="E84" s="13">
        <f t="shared" ref="E84:F84" si="23">E85</f>
        <v>36.799999999999997</v>
      </c>
      <c r="F84" s="13">
        <f t="shared" si="23"/>
        <v>36.799999999999997</v>
      </c>
      <c r="G84" s="14">
        <f t="shared" si="19"/>
        <v>1</v>
      </c>
    </row>
    <row r="85" spans="1:7" ht="25.5" x14ac:dyDescent="0.2">
      <c r="A85" s="15" t="s">
        <v>117</v>
      </c>
      <c r="B85" s="15" t="s">
        <v>118</v>
      </c>
      <c r="C85" s="16" t="s">
        <v>119</v>
      </c>
      <c r="D85" s="17">
        <v>73.599999999999994</v>
      </c>
      <c r="E85" s="17">
        <v>36.799999999999997</v>
      </c>
      <c r="F85" s="17">
        <v>36.799999999999997</v>
      </c>
      <c r="G85" s="14">
        <f t="shared" si="19"/>
        <v>1</v>
      </c>
    </row>
    <row r="86" spans="1:7" x14ac:dyDescent="0.2">
      <c r="A86" s="11" t="s">
        <v>120</v>
      </c>
      <c r="B86" s="11"/>
      <c r="C86" s="18" t="s">
        <v>169</v>
      </c>
      <c r="D86" s="13">
        <f>D87+D88</f>
        <v>465.9</v>
      </c>
      <c r="E86" s="13">
        <f t="shared" ref="E86:F86" si="24">E87+E88</f>
        <v>159.80000000000001</v>
      </c>
      <c r="F86" s="13">
        <f t="shared" si="24"/>
        <v>151.30000000000001</v>
      </c>
      <c r="G86" s="14">
        <f t="shared" si="19"/>
        <v>0.94680851063829785</v>
      </c>
    </row>
    <row r="87" spans="1:7" ht="89.25" x14ac:dyDescent="0.2">
      <c r="A87" s="15" t="s">
        <v>120</v>
      </c>
      <c r="B87" s="15" t="s">
        <v>121</v>
      </c>
      <c r="C87" s="16" t="s">
        <v>122</v>
      </c>
      <c r="D87" s="17">
        <v>255.5</v>
      </c>
      <c r="E87" s="17">
        <v>159.80000000000001</v>
      </c>
      <c r="F87" s="17">
        <v>151.30000000000001</v>
      </c>
      <c r="G87" s="14">
        <f t="shared" si="19"/>
        <v>0.94680851063829785</v>
      </c>
    </row>
    <row r="88" spans="1:7" x14ac:dyDescent="0.2">
      <c r="A88" s="15" t="s">
        <v>120</v>
      </c>
      <c r="B88" s="15" t="s">
        <v>123</v>
      </c>
      <c r="C88" s="16" t="s">
        <v>124</v>
      </c>
      <c r="D88" s="17">
        <v>210.4</v>
      </c>
      <c r="E88" s="17">
        <v>0</v>
      </c>
      <c r="F88" s="17">
        <v>0</v>
      </c>
      <c r="G88" s="14">
        <v>0</v>
      </c>
    </row>
    <row r="89" spans="1:7" x14ac:dyDescent="0.2">
      <c r="A89" s="11" t="s">
        <v>150</v>
      </c>
      <c r="B89" s="11"/>
      <c r="C89" s="18" t="s">
        <v>151</v>
      </c>
      <c r="D89" s="13">
        <f>D91</f>
        <v>500</v>
      </c>
      <c r="E89" s="13">
        <f t="shared" ref="E89:F89" si="25">E91</f>
        <v>475</v>
      </c>
      <c r="F89" s="13">
        <f t="shared" si="25"/>
        <v>0</v>
      </c>
      <c r="G89" s="14">
        <f t="shared" si="19"/>
        <v>0</v>
      </c>
    </row>
    <row r="90" spans="1:7" x14ac:dyDescent="0.2">
      <c r="A90" s="11" t="s">
        <v>125</v>
      </c>
      <c r="B90" s="11"/>
      <c r="C90" s="18" t="s">
        <v>170</v>
      </c>
      <c r="D90" s="13">
        <f>D91</f>
        <v>500</v>
      </c>
      <c r="E90" s="13">
        <f t="shared" ref="E90:F90" si="26">E91</f>
        <v>475</v>
      </c>
      <c r="F90" s="13">
        <f t="shared" si="26"/>
        <v>0</v>
      </c>
      <c r="G90" s="14">
        <f t="shared" si="19"/>
        <v>0</v>
      </c>
    </row>
    <row r="91" spans="1:7" ht="38.25" x14ac:dyDescent="0.2">
      <c r="A91" s="15" t="s">
        <v>125</v>
      </c>
      <c r="B91" s="15" t="s">
        <v>126</v>
      </c>
      <c r="C91" s="16" t="s">
        <v>127</v>
      </c>
      <c r="D91" s="17">
        <v>500</v>
      </c>
      <c r="E91" s="17">
        <v>475</v>
      </c>
      <c r="F91" s="17">
        <v>0</v>
      </c>
      <c r="G91" s="14">
        <f t="shared" si="19"/>
        <v>0</v>
      </c>
    </row>
    <row r="92" spans="1:7" ht="25.5" x14ac:dyDescent="0.2">
      <c r="A92" s="11" t="s">
        <v>152</v>
      </c>
      <c r="B92" s="11"/>
      <c r="C92" s="18" t="s">
        <v>153</v>
      </c>
      <c r="D92" s="13">
        <f>D94</f>
        <v>0.7</v>
      </c>
      <c r="E92" s="13">
        <f t="shared" ref="E92:F92" si="27">E94</f>
        <v>0.2</v>
      </c>
      <c r="F92" s="13">
        <f t="shared" si="27"/>
        <v>0.2</v>
      </c>
      <c r="G92" s="14">
        <f t="shared" si="19"/>
        <v>1</v>
      </c>
    </row>
    <row r="93" spans="1:7" ht="25.5" x14ac:dyDescent="0.2">
      <c r="A93" s="11" t="s">
        <v>128</v>
      </c>
      <c r="B93" s="11"/>
      <c r="C93" s="18" t="s">
        <v>171</v>
      </c>
      <c r="D93" s="13">
        <f>D94</f>
        <v>0.7</v>
      </c>
      <c r="E93" s="13">
        <f t="shared" ref="E93:F93" si="28">E94</f>
        <v>0.2</v>
      </c>
      <c r="F93" s="13">
        <f t="shared" si="28"/>
        <v>0.2</v>
      </c>
      <c r="G93" s="14">
        <f t="shared" si="19"/>
        <v>1</v>
      </c>
    </row>
    <row r="94" spans="1:7" ht="25.5" x14ac:dyDescent="0.2">
      <c r="A94" s="15" t="s">
        <v>128</v>
      </c>
      <c r="B94" s="15" t="s">
        <v>129</v>
      </c>
      <c r="C94" s="16" t="s">
        <v>130</v>
      </c>
      <c r="D94" s="17">
        <v>0.7</v>
      </c>
      <c r="E94" s="17">
        <v>0.2</v>
      </c>
      <c r="F94" s="17">
        <v>0.2</v>
      </c>
      <c r="G94" s="14">
        <f t="shared" si="19"/>
        <v>1</v>
      </c>
    </row>
    <row r="95" spans="1:7" x14ac:dyDescent="0.2">
      <c r="A95" s="20" t="s">
        <v>131</v>
      </c>
      <c r="B95" s="20"/>
      <c r="C95" s="21"/>
      <c r="D95" s="22">
        <f>D10+D36+D39+D45+D51+D78+D83+D89+D92</f>
        <v>50909.8</v>
      </c>
      <c r="E95" s="22">
        <f t="shared" ref="E95:F95" si="29">E10+E36+E39+E45+E51+E78+E83+E89+E92</f>
        <v>17401.3</v>
      </c>
      <c r="F95" s="22">
        <f t="shared" si="29"/>
        <v>12897.900000000001</v>
      </c>
      <c r="G95" s="14">
        <f t="shared" si="19"/>
        <v>0.74120324343583532</v>
      </c>
    </row>
  </sheetData>
  <mergeCells count="2">
    <mergeCell ref="F2:G2"/>
    <mergeCell ref="A6:G6"/>
  </mergeCell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Расходы</vt:lpstr>
      <vt:lpstr>Расходы!APPT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</dc:creator>
  <dc:description>POI HSSF rep:2.47.0.233</dc:description>
  <cp:lastModifiedBy>Лоскутова</cp:lastModifiedBy>
  <cp:lastPrinted>2019-08-14T04:53:17Z</cp:lastPrinted>
  <dcterms:created xsi:type="dcterms:W3CDTF">2019-08-13T10:10:53Z</dcterms:created>
  <dcterms:modified xsi:type="dcterms:W3CDTF">2019-08-16T10:13:06Z</dcterms:modified>
</cp:coreProperties>
</file>